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Unit_RMA\MAP\1910055 - Referentietaak PAS\3 Werkdocumenten\Actuele_vragen\240419_v1\"/>
    </mc:Choice>
  </mc:AlternateContent>
  <xr:revisionPtr revIDLastSave="0" documentId="13_ncr:1_{6D39CF37-B154-4985-BF6E-76A7DA462C5D}" xr6:coauthVersionLast="47" xr6:coauthVersionMax="47" xr10:uidLastSave="{00000000-0000-0000-0000-000000000000}"/>
  <bookViews>
    <workbookView xWindow="-120" yWindow="-120" windowWidth="29040" windowHeight="15840" xr2:uid="{8EB524D6-C64F-4CF3-B007-9DD9177FB6D2}"/>
  </bookViews>
  <sheets>
    <sheet name="Input + berekening" sheetId="1" r:id="rId1"/>
    <sheet name="Formules" sheetId="7" r:id="rId2"/>
    <sheet name="tblKarakteristieken" sheetId="2" r:id="rId3"/>
    <sheet name="tblEF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1" l="1"/>
  <c r="F7" i="1"/>
  <c r="F12" i="1"/>
  <c r="G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B21" i="1" l="1"/>
  <c r="B18" i="1"/>
  <c r="B20" i="1"/>
  <c r="B17" i="1"/>
  <c r="C27" i="1" l="1"/>
  <c r="B27" i="1"/>
  <c r="C28" i="1"/>
  <c r="B28" i="1"/>
  <c r="D28" i="1"/>
  <c r="D27" i="1"/>
  <c r="B24" i="1"/>
  <c r="D30" i="1" l="1"/>
  <c r="C30" i="1"/>
  <c r="B30" i="1"/>
  <c r="F6" i="1" s="1"/>
</calcChain>
</file>

<file path=xl/sharedStrings.xml><?xml version="1.0" encoding="utf-8"?>
<sst xmlns="http://schemas.openxmlformats.org/spreadsheetml/2006/main" count="1881" uniqueCount="97">
  <si>
    <t>Energievraag motor [kWh]</t>
  </si>
  <si>
    <t>Voertuig</t>
  </si>
  <si>
    <t>Brandstof</t>
  </si>
  <si>
    <t>Motortype</t>
  </si>
  <si>
    <t>Grootteklasse</t>
  </si>
  <si>
    <t>kW</t>
  </si>
  <si>
    <t>asfalteermachine</t>
  </si>
  <si>
    <t>diesel</t>
  </si>
  <si>
    <t>Diesel</t>
  </si>
  <si>
    <t>56&lt;=kW&lt;75</t>
  </si>
  <si>
    <t>75&lt;=kW&lt;130</t>
  </si>
  <si>
    <t>buldozers</t>
  </si>
  <si>
    <t>130&lt;=kW&lt;300</t>
  </si>
  <si>
    <t>dieplepel(graafmachine)</t>
  </si>
  <si>
    <t>Generatoren noodstroom</t>
  </si>
  <si>
    <t>18&lt;=kW&lt;37</t>
  </si>
  <si>
    <t>300&lt;=kW&lt;560</t>
  </si>
  <si>
    <t>560&lt;=kW&lt;1000</t>
  </si>
  <si>
    <t>kW&lt;18</t>
  </si>
  <si>
    <t>Generatoren productiegroep</t>
  </si>
  <si>
    <t>benzine</t>
  </si>
  <si>
    <t>2-stroke</t>
  </si>
  <si>
    <t>37&lt;=kW&lt;56</t>
  </si>
  <si>
    <t>graafmachine</t>
  </si>
  <si>
    <t>heftrucks buiten/verreikers</t>
  </si>
  <si>
    <t>hijskranen</t>
  </si>
  <si>
    <t>kiepbakken</t>
  </si>
  <si>
    <t>laadschop</t>
  </si>
  <si>
    <t>Mobiele brekers</t>
  </si>
  <si>
    <t>Mobiele zevers</t>
  </si>
  <si>
    <t>Overslagkraan</t>
  </si>
  <si>
    <t>sleuvenfrezen</t>
  </si>
  <si>
    <t>Sloopsorteergrijpers</t>
  </si>
  <si>
    <t>stampers</t>
  </si>
  <si>
    <t>ccm&gt;=50</t>
  </si>
  <si>
    <t>trilmachines</t>
  </si>
  <si>
    <t>walsen/compactors</t>
  </si>
  <si>
    <t>wegenschaven</t>
  </si>
  <si>
    <t>ofwel gekend vermogen, ofwel geschat vermogen o.b.v. voertuig, brandstof en vermogensklasse (zie tabblad 'tblKarakteristieken')</t>
  </si>
  <si>
    <t>Belasting</t>
  </si>
  <si>
    <t>ofwel gekende motorbelasting, ofwel geschatte belasting o.b.v. voertuig, brandstof en vermogensklasse (zie tabblad 'tblKarakteristieken')</t>
  </si>
  <si>
    <t>draaiuren</t>
  </si>
  <si>
    <t>Norm</t>
  </si>
  <si>
    <t>EF</t>
  </si>
  <si>
    <t>TAF</t>
  </si>
  <si>
    <t>&lt;1981</t>
  </si>
  <si>
    <t>NOX</t>
  </si>
  <si>
    <t>g/kWh</t>
  </si>
  <si>
    <t>&gt;=1000kW</t>
  </si>
  <si>
    <t>NH3</t>
  </si>
  <si>
    <t>brandstofverbruik</t>
  </si>
  <si>
    <t>1981-1990</t>
  </si>
  <si>
    <t>1991-Stage I</t>
  </si>
  <si>
    <t>Stage I</t>
  </si>
  <si>
    <t>Stage II</t>
  </si>
  <si>
    <t>Stage IIIA</t>
  </si>
  <si>
    <t>Stage IIIB</t>
  </si>
  <si>
    <t>Stage IV</t>
  </si>
  <si>
    <t>Stage V</t>
  </si>
  <si>
    <t>Polluent</t>
  </si>
  <si>
    <t>Eenheid EF</t>
  </si>
  <si>
    <t>= energievraag [kWh] * EF [g/kWh] * TAF / 1000</t>
  </si>
  <si>
    <t>zie tabblad 'tblEF'</t>
  </si>
  <si>
    <t>TAF (aanpassingsfactor op de gemiddelde emissiefactor in verband met de afwijking van de gemiddelde gebruikstoepassing van dit machinetype als gevolg van wisselende vermogensvraag)</t>
  </si>
  <si>
    <t>motorbelasting (deel van het volle vermogen dat gemiddeld gebruikt wordt)</t>
  </si>
  <si>
    <t>Formules</t>
  </si>
  <si>
    <t>Vermogen [kW]</t>
  </si>
  <si>
    <t>= geïnstalleerd vermogen [kW] * motorbelasting [%] * draaiuren [h]</t>
  </si>
  <si>
    <t>vermogen</t>
  </si>
  <si>
    <t>--&gt; Energievraag [kWh]</t>
  </si>
  <si>
    <t>Input</t>
  </si>
  <si>
    <t>--&gt; Emissie of brandstofverbruik [kg]</t>
  </si>
  <si>
    <t>Voertuigkenmerken</t>
  </si>
  <si>
    <t>Activiteitsgegevens</t>
  </si>
  <si>
    <t>Aantal draaiuren</t>
  </si>
  <si>
    <t>Vermogen</t>
  </si>
  <si>
    <t>Gemiddelde motorbelasting</t>
  </si>
  <si>
    <t>Berekening</t>
  </si>
  <si>
    <t>Voertuigtype</t>
  </si>
  <si>
    <t>Voertuigtype (dropdown)</t>
  </si>
  <si>
    <t>indien niet gekend, wordt dit later aangevuld o.b.v. algemene karakteristieken</t>
  </si>
  <si>
    <t>Brandstofverbruik</t>
  </si>
  <si>
    <t>NOx</t>
  </si>
  <si>
    <t>EF (g/kWh)</t>
  </si>
  <si>
    <t>Motorbelasting [%]</t>
  </si>
  <si>
    <t>Draaiuren [h]</t>
  </si>
  <si>
    <t>Brandstofverbruik of emissie [kg]</t>
  </si>
  <si>
    <t>inschatting van gebruiker</t>
  </si>
  <si>
    <t>Bron</t>
  </si>
  <si>
    <t>voorbereidende studie OFFREM I</t>
  </si>
  <si>
    <t>EMEP/EEA air pollutant emission inventory guidebook, Non-road mobile sources and machinery, version 2016, update May 2017</t>
  </si>
  <si>
    <t>TAF: Table 3-14</t>
  </si>
  <si>
    <t>EF: Table 3-6 en Table 3-7</t>
  </si>
  <si>
    <t>%</t>
  </si>
  <si>
    <t>fout</t>
  </si>
  <si>
    <t>ok</t>
  </si>
  <si>
    <t>Generatoren productiegroep - diesel - 37&lt;=kW&lt;56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</si>
</sst>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_-* #,##0_-;\-* #,##0_-;_-* &quot;-&quot;??_-;_-@_-"/>
    <numFmt numFmtId="166" formatCode="_-* #,##0.0_-;\-* #,##0.0_-;_-* &quot;-&quot;?_-;_-@_-"/>
    <numFmt numFmtId="167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9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9" tint="-0.249977111117893"/>
      </bottom>
      <diagonal/>
    </border>
  </borders>
  <cellStyleXfs count="8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43" fontId="1" fillId="0" borderId="0" applyFont="0" applyFill="0" applyBorder="0" applyAlignment="0" applyProtection="0"/>
    <xf numFmtId="0" fontId="4" fillId="0" borderId="2" applyNumberFormat="0" applyFill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</cellStyleXfs>
  <cellXfs count="25">
    <xf numFmtId="0" fontId="0" fillId="0" borderId="0" xfId="0"/>
    <xf numFmtId="0" fontId="0" fillId="0" borderId="0" xfId="0" quotePrefix="1"/>
    <xf numFmtId="0" fontId="2" fillId="0" borderId="1" xfId="1"/>
    <xf numFmtId="0" fontId="1" fillId="3" borderId="0" xfId="3"/>
    <xf numFmtId="0" fontId="3" fillId="2" borderId="0" xfId="2"/>
    <xf numFmtId="0" fontId="0" fillId="0" borderId="0" xfId="0" applyAlignment="1">
      <alignment horizontal="left" indent="1"/>
    </xf>
    <xf numFmtId="0" fontId="4" fillId="0" borderId="2" xfId="5"/>
    <xf numFmtId="0" fontId="4" fillId="0" borderId="2" xfId="5" applyAlignment="1">
      <alignment horizontal="left"/>
    </xf>
    <xf numFmtId="0" fontId="1" fillId="4" borderId="0" xfId="6"/>
    <xf numFmtId="0" fontId="1" fillId="6" borderId="0" xfId="7"/>
    <xf numFmtId="0" fontId="6" fillId="0" borderId="0" xfId="0" quotePrefix="1" applyFont="1"/>
    <xf numFmtId="0" fontId="6" fillId="0" borderId="0" xfId="0" applyFont="1" applyAlignment="1">
      <alignment horizontal="right"/>
    </xf>
    <xf numFmtId="164" fontId="1" fillId="6" borderId="0" xfId="4" applyNumberFormat="1" applyFill="1"/>
    <xf numFmtId="43" fontId="1" fillId="6" borderId="0" xfId="4" applyNumberFormat="1" applyFill="1"/>
    <xf numFmtId="165" fontId="1" fillId="6" borderId="0" xfId="4" applyNumberFormat="1" applyFill="1"/>
    <xf numFmtId="0" fontId="7" fillId="0" borderId="3" xfId="1" applyFont="1" applyBorder="1"/>
    <xf numFmtId="0" fontId="2" fillId="0" borderId="3" xfId="1" applyBorder="1"/>
    <xf numFmtId="0" fontId="8" fillId="0" borderId="0" xfId="0" applyFont="1"/>
    <xf numFmtId="0" fontId="1" fillId="3" borderId="0" xfId="3" quotePrefix="1"/>
    <xf numFmtId="11" fontId="0" fillId="0" borderId="0" xfId="0" applyNumberFormat="1"/>
    <xf numFmtId="166" fontId="0" fillId="0" borderId="0" xfId="0" applyNumberFormat="1"/>
    <xf numFmtId="167" fontId="5" fillId="5" borderId="0" xfId="4" applyNumberFormat="1" applyFont="1" applyFill="1"/>
    <xf numFmtId="0" fontId="5" fillId="5" borderId="0" xfId="4" applyNumberFormat="1" applyFont="1" applyFill="1"/>
    <xf numFmtId="9" fontId="1" fillId="4" borderId="0" xfId="6" applyNumberFormat="1"/>
    <xf numFmtId="0" fontId="0" fillId="0" borderId="0" xfId="0" applyFill="1"/>
  </cellXfs>
  <cellStyles count="8">
    <cellStyle name="20% - Accent5" xfId="3" builtinId="46"/>
    <cellStyle name="20% - Accent6" xfId="7" builtinId="50"/>
    <cellStyle name="60% - Accent5" xfId="6" builtinId="48"/>
    <cellStyle name="Accent5" xfId="2" builtinId="45"/>
    <cellStyle name="Comma" xfId="4" builtinId="3"/>
    <cellStyle name="Heading 1" xfId="1" builtinId="16"/>
    <cellStyle name="Heading 2" xfId="5" builtinId="17"/>
    <cellStyle name="Normal" xfId="0" builtinId="0"/>
  </cellStyles>
  <dxfs count="5">
    <dxf>
      <numFmt numFmtId="0" formatCode="General"/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BEE424-E513-4B65-993E-A242F7220283}" name="tblKarakteristieken" displayName="tblKarakteristieken" ref="A1:G61" totalsRowShown="0">
  <autoFilter ref="A1:G61" xr:uid="{D1BEE424-E513-4B65-993E-A242F7220283}"/>
  <sortState xmlns:xlrd2="http://schemas.microsoft.com/office/spreadsheetml/2017/richdata2" ref="A9:G58">
    <sortCondition ref="A1:A61"/>
  </sortState>
  <tableColumns count="7">
    <tableColumn id="1" xr3:uid="{831CED78-17EB-44E2-91F5-C6C66D998F89}" name="Voertuig"/>
    <tableColumn id="2" xr3:uid="{462E8836-F4B9-4F81-9ADB-9ECF9E0DB549}" name="Brandstof"/>
    <tableColumn id="3" xr3:uid="{0EE47A38-12E7-44A4-9589-6DA285565F09}" name="Motortype"/>
    <tableColumn id="4" xr3:uid="{E491C028-9CA3-4423-9B3B-BF7B176E8613}" name="Grootteklasse"/>
    <tableColumn id="5" xr3:uid="{E3DA9DE6-0123-412D-98A2-97A5D8FAFA4D}" name="kW"/>
    <tableColumn id="6" xr3:uid="{A092FAC1-621F-4BCB-A79D-EF5C0D6E6692}" name="Belasting"/>
    <tableColumn id="7" xr3:uid="{CBA79A6A-664C-4299-9991-283BBA5447E5}" name="Voertuigtype" dataDxfId="0">
      <calculatedColumnFormula>_xlfn.CONCAT(tblKarakteristieken[[#This Row],[Voertuig]]," - ",tblKarakteristieken[[#This Row],[Brandstof]]," - ",tblKarakteristieken[[#This Row],[Grootteklasse]])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17DE713-0F6C-4AFC-8F8C-F7046E098924}" name="tblEF" displayName="tblEF" ref="A1:H262" totalsRowShown="0">
  <autoFilter ref="A1:H262" xr:uid="{017DE713-0F6C-4AFC-8F8C-F7046E098924}"/>
  <sortState xmlns:xlrd2="http://schemas.microsoft.com/office/spreadsheetml/2017/richdata2" ref="A9:H261">
    <sortCondition ref="C1:C262"/>
  </sortState>
  <tableColumns count="8">
    <tableColumn id="1" xr3:uid="{CEFA76D0-01C6-4717-8B85-A3DC6FCBA5E7}" name="Brandstof"/>
    <tableColumn id="2" xr3:uid="{E4FC1BFE-B5B8-405C-9026-32E5F9D9AF81}" name="Motortype"/>
    <tableColumn id="3" xr3:uid="{BFE99620-9681-4791-95D4-221373F8F8C8}" name="Grootteklasse"/>
    <tableColumn id="4" xr3:uid="{7AD3B27D-991B-44E1-A60F-3BD95BE27806}" name="Norm"/>
    <tableColumn id="5" xr3:uid="{1A993C60-6503-4F35-9D47-796EBD47BFE3}" name="Polluent"/>
    <tableColumn id="6" xr3:uid="{4246ED18-D9C7-4906-BAFA-9CBD2AE50ABA}" name="Eenheid EF"/>
    <tableColumn id="7" xr3:uid="{2DEB72B4-6621-4B20-9C1A-8B5B44EC1696}" name="EF"/>
    <tableColumn id="8" xr3:uid="{88F353D8-A78A-4AF8-9E96-E91C29217A70}" name="TA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171F9-F917-4809-AE3F-B8959BF9D8DB}">
  <sheetPr>
    <tabColor theme="8"/>
  </sheetPr>
  <dimension ref="A1:O30"/>
  <sheetViews>
    <sheetView showGridLines="0" tabSelected="1" zoomScaleNormal="100" workbookViewId="0">
      <selection activeCell="B6" sqref="B6"/>
    </sheetView>
  </sheetViews>
  <sheetFormatPr defaultRowHeight="15" x14ac:dyDescent="0.25"/>
  <cols>
    <col min="1" max="1" width="32.85546875" bestFit="1" customWidth="1"/>
    <col min="2" max="4" width="40.28515625" customWidth="1"/>
  </cols>
  <sheetData>
    <row r="1" spans="1:15" ht="20.25" thickBot="1" x14ac:dyDescent="0.35">
      <c r="A1" s="2" t="s">
        <v>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thickTop="1" x14ac:dyDescent="0.25"/>
    <row r="3" spans="1:15" ht="18" thickBot="1" x14ac:dyDescent="0.35">
      <c r="A3" s="6" t="s">
        <v>72</v>
      </c>
      <c r="B3" s="6"/>
      <c r="C3" s="6"/>
      <c r="D3" s="6"/>
      <c r="E3" s="6"/>
      <c r="F3" s="6"/>
      <c r="G3" s="6"/>
      <c r="H3" s="6"/>
      <c r="I3" s="6"/>
    </row>
    <row r="4" spans="1:15" ht="15.75" thickTop="1" x14ac:dyDescent="0.25"/>
    <row r="5" spans="1:15" x14ac:dyDescent="0.25">
      <c r="A5" s="5" t="s">
        <v>79</v>
      </c>
      <c r="B5" s="4" t="s">
        <v>96</v>
      </c>
    </row>
    <row r="6" spans="1:15" x14ac:dyDescent="0.25">
      <c r="A6" s="5" t="s">
        <v>42</v>
      </c>
      <c r="B6" s="4" t="s">
        <v>57</v>
      </c>
      <c r="F6" t="str">
        <f>IF(B30&lt;=0,"fout","ok")</f>
        <v>ok</v>
      </c>
    </row>
    <row r="7" spans="1:15" x14ac:dyDescent="0.25">
      <c r="A7" s="5" t="s">
        <v>75</v>
      </c>
      <c r="B7" s="8"/>
      <c r="C7" t="s">
        <v>80</v>
      </c>
      <c r="E7" t="s">
        <v>5</v>
      </c>
      <c r="F7" t="str">
        <f>IF(B7&lt;0,"fout","ok")</f>
        <v>ok</v>
      </c>
    </row>
    <row r="9" spans="1:15" ht="18" thickBot="1" x14ac:dyDescent="0.35">
      <c r="A9" s="7" t="s">
        <v>73</v>
      </c>
      <c r="B9" s="6"/>
      <c r="C9" s="6"/>
      <c r="D9" s="6"/>
      <c r="E9" s="6"/>
      <c r="F9" s="6"/>
      <c r="G9" s="6"/>
      <c r="H9" s="6"/>
      <c r="I9" s="6"/>
    </row>
    <row r="10" spans="1:15" ht="15.75" thickTop="1" x14ac:dyDescent="0.25"/>
    <row r="11" spans="1:15" x14ac:dyDescent="0.25">
      <c r="A11" s="5" t="s">
        <v>74</v>
      </c>
      <c r="B11" s="4">
        <v>1000</v>
      </c>
    </row>
    <row r="12" spans="1:15" x14ac:dyDescent="0.25">
      <c r="A12" s="5" t="s">
        <v>76</v>
      </c>
      <c r="B12" s="23"/>
      <c r="C12" t="s">
        <v>80</v>
      </c>
      <c r="E12" t="s">
        <v>93</v>
      </c>
      <c r="F12" t="str">
        <f>IF(B12&lt;0,"fout",IF(B12&gt;1,"fout","ok"))</f>
        <v>ok</v>
      </c>
    </row>
    <row r="15" spans="1:15" ht="20.25" thickBot="1" x14ac:dyDescent="0.35">
      <c r="A15" s="15" t="s">
        <v>77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15" ht="15.75" thickTop="1" x14ac:dyDescent="0.25"/>
    <row r="17" spans="1:7" x14ac:dyDescent="0.25">
      <c r="A17" t="s">
        <v>2</v>
      </c>
      <c r="B17" s="9" t="str">
        <f>INDEX(tblKarakteristieken[Brandstof],MATCH('Input + berekening'!$B$5,tblKarakteristieken[Voertuigtype],0))</f>
        <v>diesel</v>
      </c>
    </row>
    <row r="18" spans="1:7" x14ac:dyDescent="0.25">
      <c r="A18" t="s">
        <v>4</v>
      </c>
      <c r="B18" s="9" t="str">
        <f>INDEX(tblKarakteristieken[Grootteklasse],MATCH('Input + berekening'!$B$5,tblKarakteristieken[Voertuigtype],0))</f>
        <v>37&lt;=kW&lt;56</v>
      </c>
    </row>
    <row r="20" spans="1:7" x14ac:dyDescent="0.25">
      <c r="A20" t="s">
        <v>66</v>
      </c>
      <c r="B20" s="9">
        <f>IF(ISBLANK(B7),INDEX(tblKarakteristieken[kW],MATCH('Input + berekening'!$B$5,tblKarakteristieken[Voertuigtype],0)),B7)</f>
        <v>53</v>
      </c>
    </row>
    <row r="21" spans="1:7" x14ac:dyDescent="0.25">
      <c r="A21" t="s">
        <v>84</v>
      </c>
      <c r="B21" s="9">
        <f>IF(ISBLANK(B12),INDEX(tblKarakteristieken[Belasting],MATCH('Input + berekening'!$B$5,tblKarakteristieken[Voertuigtype],0)),B12)</f>
        <v>0.75</v>
      </c>
    </row>
    <row r="22" spans="1:7" x14ac:dyDescent="0.25">
      <c r="A22" t="s">
        <v>85</v>
      </c>
      <c r="B22" s="9">
        <f>B11</f>
        <v>1000</v>
      </c>
    </row>
    <row r="24" spans="1:7" x14ac:dyDescent="0.25">
      <c r="A24" s="10" t="s">
        <v>69</v>
      </c>
      <c r="B24" s="21">
        <f>B20*B21*B22</f>
        <v>39750</v>
      </c>
      <c r="C24" s="20"/>
    </row>
    <row r="26" spans="1:7" x14ac:dyDescent="0.25">
      <c r="B26" s="11" t="s">
        <v>81</v>
      </c>
      <c r="C26" s="11" t="s">
        <v>82</v>
      </c>
      <c r="D26" s="11" t="s">
        <v>49</v>
      </c>
    </row>
    <row r="27" spans="1:7" x14ac:dyDescent="0.25">
      <c r="A27" t="s">
        <v>83</v>
      </c>
      <c r="B27" s="14">
        <f>SUMIFS(tblEF[EF],tblEF[Brandstof],'Input + berekening'!$B$17,tblEF[Grootteklasse],'Input + berekening'!$B$18,tblEF[Norm],'Input + berekening'!$B$6,tblEF[Polluent],'Input + berekening'!B$26)</f>
        <v>260</v>
      </c>
      <c r="C27" s="12">
        <f>SUMIFS(tblEF[EF],tblEF[Brandstof],'Input + berekening'!$B$17,tblEF[Grootteklasse],'Input + berekening'!$B$18,tblEF[Norm],'Input + berekening'!$B$6,tblEF[Polluent],'Input + berekening'!C$26)</f>
        <v>3.81</v>
      </c>
      <c r="D27" s="12">
        <f>SUMIFS(tblEF[EF],tblEF[Brandstof],'Input + berekening'!$B$17,tblEF[Grootteklasse],'Input + berekening'!$B$18,tblEF[Norm],'Input + berekening'!$B$6,tblEF[Polluent],'Input + berekening'!D$26)</f>
        <v>2E-3</v>
      </c>
      <c r="F27" s="19"/>
      <c r="G27" s="19"/>
    </row>
    <row r="28" spans="1:7" x14ac:dyDescent="0.25">
      <c r="A28" t="s">
        <v>44</v>
      </c>
      <c r="B28" s="13">
        <f>SUMIFS(tblEF[TAF],tblEF[Brandstof],'Input + berekening'!$B$17,tblEF[Grootteklasse],'Input + berekening'!$B$18,tblEF[Norm],'Input + berekening'!$B$6,tblEF[Polluent],'Input + berekening'!B$26)</f>
        <v>1</v>
      </c>
      <c r="C28" s="13">
        <f>SUMIFS(tblEF[TAF],tblEF[Brandstof],'Input + berekening'!$B$17,tblEF[Grootteklasse],'Input + berekening'!$B$18,tblEF[Norm],'Input + berekening'!$B$6,tblEF[Polluent],'Input + berekening'!C$26)</f>
        <v>1</v>
      </c>
      <c r="D28" s="13">
        <f>SUMIFS(tblEF[TAF],tblEF[Brandstof],'Input + berekening'!$B$17,tblEF[Grootteklasse],'Input + berekening'!$B$18,tblEF[Norm],'Input + berekening'!$B$6,tblEF[Polluent],'Input + berekening'!D$26)</f>
        <v>1</v>
      </c>
    </row>
    <row r="30" spans="1:7" x14ac:dyDescent="0.25">
      <c r="A30" s="10" t="s">
        <v>71</v>
      </c>
      <c r="B30" s="22">
        <f>$B$24*B27*B28/1000</f>
        <v>10335</v>
      </c>
      <c r="C30" s="22">
        <f t="shared" ref="C30:D30" si="0">$B$24*C27*C28/1000</f>
        <v>151.44749999999999</v>
      </c>
      <c r="D30" s="22">
        <f t="shared" si="0"/>
        <v>7.9500000000000001E-2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C2462EF4-2EDE-41A7-8EAC-EA7BADF08A60}">
            <xm:f>tblEF!$J$19</xm:f>
            <x14:dxf>
              <fill>
                <patternFill>
                  <bgColor rgb="FF92D050"/>
                </patternFill>
              </fill>
            </x14:dxf>
          </x14:cfRule>
          <x14:cfRule type="cellIs" priority="4" operator="equal" id="{C582A916-B8FA-47A8-AF31-5DB5704D1DB9}">
            <xm:f>tblEF!$J$18</xm:f>
            <x14:dxf>
              <fill>
                <patternFill>
                  <bgColor rgb="FFFF0000"/>
                </patternFill>
              </fill>
            </x14:dxf>
          </x14:cfRule>
          <xm:sqref>F12</xm:sqref>
        </x14:conditionalFormatting>
        <x14:conditionalFormatting xmlns:xm="http://schemas.microsoft.com/office/excel/2006/main">
          <x14:cfRule type="cellIs" priority="1" operator="equal" id="{B4F57B6E-BACF-4142-8F6D-15F4D3E1B43B}">
            <xm:f>tblEF!$J$19</xm:f>
            <x14:dxf>
              <fill>
                <patternFill>
                  <bgColor rgb="FF92D050"/>
                </patternFill>
              </fill>
            </x14:dxf>
          </x14:cfRule>
          <x14:cfRule type="cellIs" priority="2" operator="equal" id="{93B038EC-17E8-4EA6-849F-29C219F15D4D}">
            <xm:f>tblEF!$J$18</xm:f>
            <x14:dxf>
              <fill>
                <patternFill>
                  <bgColor rgb="FFFF0000"/>
                </patternFill>
              </fill>
            </x14:dxf>
          </x14:cfRule>
          <xm:sqref>F6:F7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1D5704F-198C-4F36-BE11-0441659B2F45}">
          <x14:formula1>
            <xm:f>tblEF!$J$6:$J$14</xm:f>
          </x14:formula1>
          <xm:sqref>B6</xm:sqref>
        </x14:dataValidation>
        <x14:dataValidation type="list" allowBlank="1" showInputMessage="1" showErrorMessage="1" xr:uid="{9ECACB1A-8EE5-4DA4-A77B-9849E0FCF5E8}">
          <x14:formula1>
            <xm:f>tblKarakteristieken!$G$2:$G$61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52678-B366-45CD-AD0F-2CCB54BE710E}">
  <sheetPr>
    <tabColor theme="8" tint="0.79998168889431442"/>
  </sheetPr>
  <dimension ref="A1:O15"/>
  <sheetViews>
    <sheetView showGridLines="0" workbookViewId="0">
      <selection activeCell="B3" sqref="B3"/>
    </sheetView>
  </sheetViews>
  <sheetFormatPr defaultRowHeight="15" x14ac:dyDescent="0.25"/>
  <cols>
    <col min="1" max="1" width="30.5703125" bestFit="1" customWidth="1"/>
    <col min="2" max="2" width="20.85546875" customWidth="1"/>
  </cols>
  <sheetData>
    <row r="1" spans="1:15" ht="20.25" thickBot="1" x14ac:dyDescent="0.35">
      <c r="A1" s="2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75" thickTop="1" x14ac:dyDescent="0.25"/>
    <row r="3" spans="1:15" x14ac:dyDescent="0.25">
      <c r="A3" s="4" t="s">
        <v>0</v>
      </c>
      <c r="B3" s="18" t="s">
        <v>67</v>
      </c>
      <c r="C3" s="3"/>
      <c r="D3" s="3"/>
      <c r="E3" s="3"/>
      <c r="F3" s="3"/>
      <c r="G3" s="3"/>
    </row>
    <row r="5" spans="1:15" x14ac:dyDescent="0.25">
      <c r="B5" s="17" t="s">
        <v>68</v>
      </c>
      <c r="C5" t="s">
        <v>38</v>
      </c>
    </row>
    <row r="6" spans="1:15" x14ac:dyDescent="0.25">
      <c r="B6" s="17"/>
    </row>
    <row r="7" spans="1:15" x14ac:dyDescent="0.25">
      <c r="B7" s="17" t="s">
        <v>64</v>
      </c>
      <c r="C7" t="s">
        <v>40</v>
      </c>
    </row>
    <row r="8" spans="1:15" x14ac:dyDescent="0.25">
      <c r="B8" s="17"/>
    </row>
    <row r="9" spans="1:15" x14ac:dyDescent="0.25">
      <c r="B9" s="17" t="s">
        <v>41</v>
      </c>
      <c r="C9" t="s">
        <v>87</v>
      </c>
    </row>
    <row r="12" spans="1:15" x14ac:dyDescent="0.25">
      <c r="A12" s="4" t="s">
        <v>86</v>
      </c>
      <c r="B12" s="18" t="s">
        <v>61</v>
      </c>
      <c r="C12" s="3"/>
      <c r="D12" s="3"/>
      <c r="E12" s="3"/>
      <c r="F12" s="3"/>
      <c r="G12" s="3"/>
    </row>
    <row r="14" spans="1:15" x14ac:dyDescent="0.25">
      <c r="B14" s="17" t="s">
        <v>43</v>
      </c>
      <c r="C14" t="s">
        <v>62</v>
      </c>
    </row>
    <row r="15" spans="1:15" x14ac:dyDescent="0.25">
      <c r="B15" s="17" t="s">
        <v>63</v>
      </c>
      <c r="C15" t="s">
        <v>62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60C656-4830-45C4-B44A-22C1F0EF9221}">
  <sheetPr>
    <tabColor theme="8" tint="0.79998168889431442"/>
  </sheetPr>
  <dimension ref="A1:J61"/>
  <sheetViews>
    <sheetView workbookViewId="0">
      <selection activeCell="E75" sqref="E75"/>
    </sheetView>
  </sheetViews>
  <sheetFormatPr defaultRowHeight="15" x14ac:dyDescent="0.25"/>
  <cols>
    <col min="1" max="6" width="27.42578125" customWidth="1"/>
    <col min="7" max="7" width="49.140625" bestFit="1" customWidth="1"/>
  </cols>
  <sheetData>
    <row r="1" spans="1:10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39</v>
      </c>
      <c r="G1" t="s">
        <v>78</v>
      </c>
      <c r="I1" t="s">
        <v>88</v>
      </c>
      <c r="J1" t="s">
        <v>89</v>
      </c>
    </row>
    <row r="2" spans="1:10" x14ac:dyDescent="0.25">
      <c r="A2" t="s">
        <v>6</v>
      </c>
      <c r="B2" t="s">
        <v>7</v>
      </c>
      <c r="C2" t="s">
        <v>8</v>
      </c>
      <c r="D2" t="s">
        <v>9</v>
      </c>
      <c r="E2">
        <v>60</v>
      </c>
      <c r="F2">
        <v>0.66</v>
      </c>
      <c r="G2" t="str">
        <f>_xlfn.CONCAT(tblKarakteristieken[[#This Row],[Voertuig]]," - ",tblKarakteristieken[[#This Row],[Brandstof]]," - ",tblKarakteristieken[[#This Row],[Grootteklasse]])</f>
        <v>asfalteermachine - diesel - 56&lt;=kW&lt;75</v>
      </c>
    </row>
    <row r="3" spans="1:10" x14ac:dyDescent="0.25">
      <c r="A3" t="s">
        <v>6</v>
      </c>
      <c r="B3" t="s">
        <v>7</v>
      </c>
      <c r="C3" t="s">
        <v>8</v>
      </c>
      <c r="D3" t="s">
        <v>10</v>
      </c>
      <c r="E3">
        <v>100</v>
      </c>
      <c r="F3">
        <v>0.66</v>
      </c>
      <c r="G3" t="str">
        <f>_xlfn.CONCAT(tblKarakteristieken[[#This Row],[Voertuig]]," - ",tblKarakteristieken[[#This Row],[Brandstof]]," - ",tblKarakteristieken[[#This Row],[Grootteklasse]])</f>
        <v>asfalteermachine - diesel - 75&lt;=kW&lt;130</v>
      </c>
    </row>
    <row r="4" spans="1:10" x14ac:dyDescent="0.25">
      <c r="A4" t="s">
        <v>11</v>
      </c>
      <c r="B4" t="s">
        <v>7</v>
      </c>
      <c r="C4" t="s">
        <v>8</v>
      </c>
      <c r="D4" t="s">
        <v>12</v>
      </c>
      <c r="E4">
        <v>200</v>
      </c>
      <c r="F4">
        <v>0.6</v>
      </c>
      <c r="G4" t="str">
        <f>_xlfn.CONCAT(tblKarakteristieken[[#This Row],[Voertuig]]," - ",tblKarakteristieken[[#This Row],[Brandstof]]," - ",tblKarakteristieken[[#This Row],[Grootteklasse]])</f>
        <v>buldozers - diesel - 130&lt;=kW&lt;300</v>
      </c>
    </row>
    <row r="5" spans="1:10" x14ac:dyDescent="0.25">
      <c r="A5" t="s">
        <v>11</v>
      </c>
      <c r="B5" t="s">
        <v>7</v>
      </c>
      <c r="C5" t="s">
        <v>8</v>
      </c>
      <c r="D5" t="s">
        <v>9</v>
      </c>
      <c r="E5">
        <v>60</v>
      </c>
      <c r="F5">
        <v>0.6</v>
      </c>
      <c r="G5" t="str">
        <f>_xlfn.CONCAT(tblKarakteristieken[[#This Row],[Voertuig]]," - ",tblKarakteristieken[[#This Row],[Brandstof]]," - ",tblKarakteristieken[[#This Row],[Grootteklasse]])</f>
        <v>buldozers - diesel - 56&lt;=kW&lt;75</v>
      </c>
    </row>
    <row r="6" spans="1:10" x14ac:dyDescent="0.25">
      <c r="A6" t="s">
        <v>11</v>
      </c>
      <c r="B6" t="s">
        <v>7</v>
      </c>
      <c r="C6" t="s">
        <v>8</v>
      </c>
      <c r="D6" t="s">
        <v>10</v>
      </c>
      <c r="E6">
        <v>100</v>
      </c>
      <c r="F6">
        <v>0.6</v>
      </c>
      <c r="G6" t="str">
        <f>_xlfn.CONCAT(tblKarakteristieken[[#This Row],[Voertuig]]," - ",tblKarakteristieken[[#This Row],[Brandstof]]," - ",tblKarakteristieken[[#This Row],[Grootteklasse]])</f>
        <v>buldozers - diesel - 75&lt;=kW&lt;130</v>
      </c>
    </row>
    <row r="7" spans="1:10" x14ac:dyDescent="0.25">
      <c r="A7" t="s">
        <v>13</v>
      </c>
      <c r="B7" t="s">
        <v>7</v>
      </c>
      <c r="C7" t="s">
        <v>8</v>
      </c>
      <c r="D7" t="s">
        <v>9</v>
      </c>
      <c r="E7">
        <v>60</v>
      </c>
      <c r="F7">
        <v>0.5</v>
      </c>
      <c r="G7" t="str">
        <f>_xlfn.CONCAT(tblKarakteristieken[[#This Row],[Voertuig]]," - ",tblKarakteristieken[[#This Row],[Brandstof]]," - ",tblKarakteristieken[[#This Row],[Grootteklasse]])</f>
        <v>dieplepel(graafmachine) - diesel - 56&lt;=kW&lt;75</v>
      </c>
    </row>
    <row r="8" spans="1:10" x14ac:dyDescent="0.25">
      <c r="A8" t="s">
        <v>14</v>
      </c>
      <c r="B8" t="s">
        <v>7</v>
      </c>
      <c r="C8" t="s">
        <v>8</v>
      </c>
      <c r="D8" t="s">
        <v>12</v>
      </c>
      <c r="E8">
        <v>294</v>
      </c>
      <c r="F8">
        <v>0.75</v>
      </c>
      <c r="G8" t="str">
        <f>_xlfn.CONCAT(tblKarakteristieken[[#This Row],[Voertuig]]," - ",tblKarakteristieken[[#This Row],[Brandstof]]," - ",tblKarakteristieken[[#This Row],[Grootteklasse]])</f>
        <v>Generatoren noodstroom - diesel - 130&lt;=kW&lt;300</v>
      </c>
    </row>
    <row r="9" spans="1:10" x14ac:dyDescent="0.25">
      <c r="A9" t="s">
        <v>14</v>
      </c>
      <c r="B9" t="s">
        <v>7</v>
      </c>
      <c r="C9" t="s">
        <v>8</v>
      </c>
      <c r="D9" t="s">
        <v>15</v>
      </c>
      <c r="E9">
        <v>25</v>
      </c>
      <c r="F9">
        <v>0.75</v>
      </c>
      <c r="G9" t="str">
        <f>_xlfn.CONCAT(tblKarakteristieken[[#This Row],[Voertuig]]," - ",tblKarakteristieken[[#This Row],[Brandstof]]," - ",tblKarakteristieken[[#This Row],[Grootteklasse]])</f>
        <v>Generatoren noodstroom - diesel - 18&lt;=kW&lt;37</v>
      </c>
    </row>
    <row r="10" spans="1:10" x14ac:dyDescent="0.25">
      <c r="A10" t="s">
        <v>14</v>
      </c>
      <c r="B10" t="s">
        <v>7</v>
      </c>
      <c r="C10" t="s">
        <v>8</v>
      </c>
      <c r="D10" t="s">
        <v>16</v>
      </c>
      <c r="E10">
        <v>560</v>
      </c>
      <c r="F10">
        <v>0.75</v>
      </c>
      <c r="G10" t="str">
        <f>_xlfn.CONCAT(tblKarakteristieken[[#This Row],[Voertuig]]," - ",tblKarakteristieken[[#This Row],[Brandstof]]," - ",tblKarakteristieken[[#This Row],[Grootteklasse]])</f>
        <v>Generatoren noodstroom - diesel - 300&lt;=kW&lt;560</v>
      </c>
    </row>
    <row r="11" spans="1:10" x14ac:dyDescent="0.25">
      <c r="A11" t="s">
        <v>14</v>
      </c>
      <c r="B11" t="s">
        <v>7</v>
      </c>
      <c r="C11" t="s">
        <v>8</v>
      </c>
      <c r="D11" t="s">
        <v>9</v>
      </c>
      <c r="E11">
        <v>58</v>
      </c>
      <c r="F11">
        <v>0.75</v>
      </c>
      <c r="G11" t="str">
        <f>_xlfn.CONCAT(tblKarakteristieken[[#This Row],[Voertuig]]," - ",tblKarakteristieken[[#This Row],[Brandstof]]," - ",tblKarakteristieken[[#This Row],[Grootteklasse]])</f>
        <v>Generatoren noodstroom - diesel - 56&lt;=kW&lt;75</v>
      </c>
    </row>
    <row r="12" spans="1:10" x14ac:dyDescent="0.25">
      <c r="A12" t="s">
        <v>14</v>
      </c>
      <c r="B12" t="s">
        <v>7</v>
      </c>
      <c r="C12" t="s">
        <v>8</v>
      </c>
      <c r="D12" t="s">
        <v>17</v>
      </c>
      <c r="E12">
        <v>780</v>
      </c>
      <c r="F12">
        <v>0.75</v>
      </c>
      <c r="G12" t="str">
        <f>_xlfn.CONCAT(tblKarakteristieken[[#This Row],[Voertuig]]," - ",tblKarakteristieken[[#This Row],[Brandstof]]," - ",tblKarakteristieken[[#This Row],[Grootteklasse]])</f>
        <v>Generatoren noodstroom - diesel - 560&lt;=kW&lt;1000</v>
      </c>
    </row>
    <row r="13" spans="1:10" x14ac:dyDescent="0.25">
      <c r="A13" t="s">
        <v>14</v>
      </c>
      <c r="B13" t="s">
        <v>7</v>
      </c>
      <c r="C13" t="s">
        <v>8</v>
      </c>
      <c r="D13" t="s">
        <v>10</v>
      </c>
      <c r="E13">
        <v>129</v>
      </c>
      <c r="F13">
        <v>0.75</v>
      </c>
      <c r="G13" t="str">
        <f>_xlfn.CONCAT(tblKarakteristieken[[#This Row],[Voertuig]]," - ",tblKarakteristieken[[#This Row],[Brandstof]]," - ",tblKarakteristieken[[#This Row],[Grootteklasse]])</f>
        <v>Generatoren noodstroom - diesel - 75&lt;=kW&lt;130</v>
      </c>
    </row>
    <row r="14" spans="1:10" x14ac:dyDescent="0.25">
      <c r="A14" t="s">
        <v>14</v>
      </c>
      <c r="B14" t="s">
        <v>7</v>
      </c>
      <c r="C14" t="s">
        <v>8</v>
      </c>
      <c r="D14" t="s">
        <v>18</v>
      </c>
      <c r="E14">
        <v>10</v>
      </c>
      <c r="F14">
        <v>0.75</v>
      </c>
      <c r="G14" t="str">
        <f>_xlfn.CONCAT(tblKarakteristieken[[#This Row],[Voertuig]]," - ",tblKarakteristieken[[#This Row],[Brandstof]]," - ",tblKarakteristieken[[#This Row],[Grootteklasse]])</f>
        <v>Generatoren noodstroom - diesel - kW&lt;18</v>
      </c>
    </row>
    <row r="15" spans="1:10" x14ac:dyDescent="0.25">
      <c r="A15" t="s">
        <v>19</v>
      </c>
      <c r="B15" t="s">
        <v>7</v>
      </c>
      <c r="C15" t="s">
        <v>8</v>
      </c>
      <c r="D15" t="s">
        <v>12</v>
      </c>
      <c r="E15">
        <v>267.5</v>
      </c>
      <c r="F15">
        <v>0.75</v>
      </c>
      <c r="G15" t="str">
        <f>_xlfn.CONCAT(tblKarakteristieken[[#This Row],[Voertuig]]," - ",tblKarakteristieken[[#This Row],[Brandstof]]," - ",tblKarakteristieken[[#This Row],[Grootteklasse]])</f>
        <v>Generatoren productiegroep - diesel - 130&lt;=kW&lt;300</v>
      </c>
    </row>
    <row r="16" spans="1:10" x14ac:dyDescent="0.25">
      <c r="A16" t="s">
        <v>19</v>
      </c>
      <c r="B16" t="s">
        <v>7</v>
      </c>
      <c r="C16" t="s">
        <v>8</v>
      </c>
      <c r="D16" t="s">
        <v>15</v>
      </c>
      <c r="E16">
        <v>22.5</v>
      </c>
      <c r="F16">
        <v>0.75</v>
      </c>
      <c r="G16" t="str">
        <f>_xlfn.CONCAT(tblKarakteristieken[[#This Row],[Voertuig]]," - ",tblKarakteristieken[[#This Row],[Brandstof]]," - ",tblKarakteristieken[[#This Row],[Grootteklasse]])</f>
        <v>Generatoren productiegroep - diesel - 18&lt;=kW&lt;37</v>
      </c>
    </row>
    <row r="17" spans="1:7" x14ac:dyDescent="0.25">
      <c r="A17" t="s">
        <v>19</v>
      </c>
      <c r="B17" t="s">
        <v>7</v>
      </c>
      <c r="C17" t="s">
        <v>8</v>
      </c>
      <c r="D17" t="s">
        <v>16</v>
      </c>
      <c r="E17">
        <v>512.5</v>
      </c>
      <c r="F17">
        <v>0.75</v>
      </c>
      <c r="G17" t="str">
        <f>_xlfn.CONCAT(tblKarakteristieken[[#This Row],[Voertuig]]," - ",tblKarakteristieken[[#This Row],[Brandstof]]," - ",tblKarakteristieken[[#This Row],[Grootteklasse]])</f>
        <v>Generatoren productiegroep - diesel - 300&lt;=kW&lt;560</v>
      </c>
    </row>
    <row r="18" spans="1:7" x14ac:dyDescent="0.25">
      <c r="A18" t="s">
        <v>19</v>
      </c>
      <c r="B18" t="s">
        <v>7</v>
      </c>
      <c r="C18" t="s">
        <v>8</v>
      </c>
      <c r="D18" t="s">
        <v>22</v>
      </c>
      <c r="E18">
        <v>53</v>
      </c>
      <c r="F18">
        <v>0.75</v>
      </c>
      <c r="G18" t="str">
        <f>_xlfn.CONCAT(tblKarakteristieken[[#This Row],[Voertuig]]," - ",tblKarakteristieken[[#This Row],[Brandstof]]," - ",tblKarakteristieken[[#This Row],[Grootteklasse]])</f>
        <v>Generatoren productiegroep - diesel - 37&lt;=kW&lt;56</v>
      </c>
    </row>
    <row r="19" spans="1:7" x14ac:dyDescent="0.25">
      <c r="A19" t="s">
        <v>19</v>
      </c>
      <c r="B19" t="s">
        <v>7</v>
      </c>
      <c r="C19" t="s">
        <v>8</v>
      </c>
      <c r="D19" t="s">
        <v>17</v>
      </c>
      <c r="E19">
        <v>780</v>
      </c>
      <c r="F19">
        <v>0.75</v>
      </c>
      <c r="G19" t="str">
        <f>_xlfn.CONCAT(tblKarakteristieken[[#This Row],[Voertuig]]," - ",tblKarakteristieken[[#This Row],[Brandstof]]," - ",tblKarakteristieken[[#This Row],[Grootteklasse]])</f>
        <v>Generatoren productiegroep - diesel - 560&lt;=kW&lt;1000</v>
      </c>
    </row>
    <row r="20" spans="1:7" x14ac:dyDescent="0.25">
      <c r="A20" t="s">
        <v>19</v>
      </c>
      <c r="B20" t="s">
        <v>7</v>
      </c>
      <c r="C20" t="s">
        <v>8</v>
      </c>
      <c r="D20" t="s">
        <v>10</v>
      </c>
      <c r="E20">
        <v>117.5</v>
      </c>
      <c r="F20">
        <v>0.75</v>
      </c>
      <c r="G20" t="str">
        <f>_xlfn.CONCAT(tblKarakteristieken[[#This Row],[Voertuig]]," - ",tblKarakteristieken[[#This Row],[Brandstof]]," - ",tblKarakteristieken[[#This Row],[Grootteklasse]])</f>
        <v>Generatoren productiegroep - diesel - 75&lt;=kW&lt;130</v>
      </c>
    </row>
    <row r="21" spans="1:7" x14ac:dyDescent="0.25">
      <c r="A21" t="s">
        <v>23</v>
      </c>
      <c r="B21" t="s">
        <v>7</v>
      </c>
      <c r="C21" t="s">
        <v>8</v>
      </c>
      <c r="D21" t="s">
        <v>12</v>
      </c>
      <c r="E21">
        <v>200</v>
      </c>
      <c r="F21">
        <v>0.6</v>
      </c>
      <c r="G21" t="str">
        <f>_xlfn.CONCAT(tblKarakteristieken[[#This Row],[Voertuig]]," - ",tblKarakteristieken[[#This Row],[Brandstof]]," - ",tblKarakteristieken[[#This Row],[Grootteklasse]])</f>
        <v>graafmachine - diesel - 130&lt;=kW&lt;300</v>
      </c>
    </row>
    <row r="22" spans="1:7" x14ac:dyDescent="0.25">
      <c r="A22" t="s">
        <v>23</v>
      </c>
      <c r="B22" t="s">
        <v>7</v>
      </c>
      <c r="C22" t="s">
        <v>8</v>
      </c>
      <c r="D22" t="s">
        <v>9</v>
      </c>
      <c r="E22">
        <v>60</v>
      </c>
      <c r="F22">
        <v>0.6</v>
      </c>
      <c r="G22" t="str">
        <f>_xlfn.CONCAT(tblKarakteristieken[[#This Row],[Voertuig]]," - ",tblKarakteristieken[[#This Row],[Brandstof]]," - ",tblKarakteristieken[[#This Row],[Grootteklasse]])</f>
        <v>graafmachine - diesel - 56&lt;=kW&lt;75</v>
      </c>
    </row>
    <row r="23" spans="1:7" x14ac:dyDescent="0.25">
      <c r="A23" t="s">
        <v>23</v>
      </c>
      <c r="B23" t="s">
        <v>7</v>
      </c>
      <c r="C23" t="s">
        <v>8</v>
      </c>
      <c r="D23" t="s">
        <v>10</v>
      </c>
      <c r="E23">
        <v>100</v>
      </c>
      <c r="F23">
        <v>0.6</v>
      </c>
      <c r="G23" t="str">
        <f>_xlfn.CONCAT(tblKarakteristieken[[#This Row],[Voertuig]]," - ",tblKarakteristieken[[#This Row],[Brandstof]]," - ",tblKarakteristieken[[#This Row],[Grootteklasse]])</f>
        <v>graafmachine - diesel - 75&lt;=kW&lt;130</v>
      </c>
    </row>
    <row r="24" spans="1:7" x14ac:dyDescent="0.25">
      <c r="A24" t="s">
        <v>24</v>
      </c>
      <c r="B24" t="s">
        <v>7</v>
      </c>
      <c r="C24" t="s">
        <v>8</v>
      </c>
      <c r="D24" t="s">
        <v>9</v>
      </c>
      <c r="E24">
        <v>60</v>
      </c>
      <c r="F24">
        <v>0.4</v>
      </c>
      <c r="G24" t="str">
        <f>_xlfn.CONCAT(tblKarakteristieken[[#This Row],[Voertuig]]," - ",tblKarakteristieken[[#This Row],[Brandstof]]," - ",tblKarakteristieken[[#This Row],[Grootteklasse]])</f>
        <v>heftrucks buiten/verreikers - diesel - 56&lt;=kW&lt;75</v>
      </c>
    </row>
    <row r="25" spans="1:7" x14ac:dyDescent="0.25">
      <c r="A25" t="s">
        <v>24</v>
      </c>
      <c r="B25" t="s">
        <v>7</v>
      </c>
      <c r="C25" t="s">
        <v>8</v>
      </c>
      <c r="D25" t="s">
        <v>10</v>
      </c>
      <c r="E25">
        <v>100</v>
      </c>
      <c r="F25">
        <v>0.4</v>
      </c>
      <c r="G25" t="str">
        <f>_xlfn.CONCAT(tblKarakteristieken[[#This Row],[Voertuig]]," - ",tblKarakteristieken[[#This Row],[Brandstof]]," - ",tblKarakteristieken[[#This Row],[Grootteklasse]])</f>
        <v>heftrucks buiten/verreikers - diesel - 75&lt;=kW&lt;130</v>
      </c>
    </row>
    <row r="26" spans="1:7" x14ac:dyDescent="0.25">
      <c r="A26" t="s">
        <v>25</v>
      </c>
      <c r="B26" t="s">
        <v>7</v>
      </c>
      <c r="C26" t="s">
        <v>8</v>
      </c>
      <c r="D26" t="s">
        <v>12</v>
      </c>
      <c r="E26">
        <v>200</v>
      </c>
      <c r="F26">
        <v>0.5</v>
      </c>
      <c r="G26" t="str">
        <f>_xlfn.CONCAT(tblKarakteristieken[[#This Row],[Voertuig]]," - ",tblKarakteristieken[[#This Row],[Brandstof]]," - ",tblKarakteristieken[[#This Row],[Grootteklasse]])</f>
        <v>hijskranen - diesel - 130&lt;=kW&lt;300</v>
      </c>
    </row>
    <row r="27" spans="1:7" x14ac:dyDescent="0.25">
      <c r="A27" t="s">
        <v>25</v>
      </c>
      <c r="B27" t="s">
        <v>7</v>
      </c>
      <c r="C27" t="s">
        <v>8</v>
      </c>
      <c r="D27" t="s">
        <v>16</v>
      </c>
      <c r="E27">
        <v>450</v>
      </c>
      <c r="F27">
        <v>0.5</v>
      </c>
      <c r="G27" t="str">
        <f>_xlfn.CONCAT(tblKarakteristieken[[#This Row],[Voertuig]]," - ",tblKarakteristieken[[#This Row],[Brandstof]]," - ",tblKarakteristieken[[#This Row],[Grootteklasse]])</f>
        <v>hijskranen - diesel - 300&lt;=kW&lt;560</v>
      </c>
    </row>
    <row r="28" spans="1:7" x14ac:dyDescent="0.25">
      <c r="A28" t="s">
        <v>25</v>
      </c>
      <c r="B28" t="s">
        <v>7</v>
      </c>
      <c r="C28" t="s">
        <v>8</v>
      </c>
      <c r="D28" t="s">
        <v>10</v>
      </c>
      <c r="E28">
        <v>100</v>
      </c>
      <c r="F28">
        <v>0.5</v>
      </c>
      <c r="G28" t="str">
        <f>_xlfn.CONCAT(tblKarakteristieken[[#This Row],[Voertuig]]," - ",tblKarakteristieken[[#This Row],[Brandstof]]," - ",tblKarakteristieken[[#This Row],[Grootteklasse]])</f>
        <v>hijskranen - diesel - 75&lt;=kW&lt;130</v>
      </c>
    </row>
    <row r="29" spans="1:7" x14ac:dyDescent="0.25">
      <c r="A29" t="s">
        <v>26</v>
      </c>
      <c r="B29" t="s">
        <v>7</v>
      </c>
      <c r="C29" t="s">
        <v>8</v>
      </c>
      <c r="D29" t="s">
        <v>12</v>
      </c>
      <c r="E29">
        <v>200</v>
      </c>
      <c r="F29">
        <v>0.6</v>
      </c>
      <c r="G29" t="str">
        <f>_xlfn.CONCAT(tblKarakteristieken[[#This Row],[Voertuig]]," - ",tblKarakteristieken[[#This Row],[Brandstof]]," - ",tblKarakteristieken[[#This Row],[Grootteklasse]])</f>
        <v>kiepbakken - diesel - 130&lt;=kW&lt;300</v>
      </c>
    </row>
    <row r="30" spans="1:7" x14ac:dyDescent="0.25">
      <c r="A30" t="s">
        <v>26</v>
      </c>
      <c r="B30" t="s">
        <v>7</v>
      </c>
      <c r="C30" t="s">
        <v>8</v>
      </c>
      <c r="D30" t="s">
        <v>16</v>
      </c>
      <c r="E30">
        <v>450</v>
      </c>
      <c r="F30">
        <v>0.6</v>
      </c>
      <c r="G30" t="str">
        <f>_xlfn.CONCAT(tblKarakteristieken[[#This Row],[Voertuig]]," - ",tblKarakteristieken[[#This Row],[Brandstof]]," - ",tblKarakteristieken[[#This Row],[Grootteklasse]])</f>
        <v>kiepbakken - diesel - 300&lt;=kW&lt;560</v>
      </c>
    </row>
    <row r="31" spans="1:7" x14ac:dyDescent="0.25">
      <c r="A31" t="s">
        <v>26</v>
      </c>
      <c r="B31" t="s">
        <v>7</v>
      </c>
      <c r="C31" t="s">
        <v>8</v>
      </c>
      <c r="D31" t="s">
        <v>17</v>
      </c>
      <c r="E31">
        <v>750</v>
      </c>
      <c r="F31">
        <v>0.6</v>
      </c>
      <c r="G31" t="str">
        <f>_xlfn.CONCAT(tblKarakteristieken[[#This Row],[Voertuig]]," - ",tblKarakteristieken[[#This Row],[Brandstof]]," - ",tblKarakteristieken[[#This Row],[Grootteklasse]])</f>
        <v>kiepbakken - diesel - 560&lt;=kW&lt;1000</v>
      </c>
    </row>
    <row r="32" spans="1:7" x14ac:dyDescent="0.25">
      <c r="A32" t="s">
        <v>26</v>
      </c>
      <c r="B32" t="s">
        <v>7</v>
      </c>
      <c r="C32" t="s">
        <v>8</v>
      </c>
      <c r="D32" t="s">
        <v>10</v>
      </c>
      <c r="E32">
        <v>100</v>
      </c>
      <c r="F32">
        <v>0.6</v>
      </c>
      <c r="G32" t="str">
        <f>_xlfn.CONCAT(tblKarakteristieken[[#This Row],[Voertuig]]," - ",tblKarakteristieken[[#This Row],[Brandstof]]," - ",tblKarakteristieken[[#This Row],[Grootteklasse]])</f>
        <v>kiepbakken - diesel - 75&lt;=kW&lt;130</v>
      </c>
    </row>
    <row r="33" spans="1:7" x14ac:dyDescent="0.25">
      <c r="A33" t="s">
        <v>27</v>
      </c>
      <c r="B33" t="s">
        <v>7</v>
      </c>
      <c r="C33" t="s">
        <v>8</v>
      </c>
      <c r="D33" t="s">
        <v>12</v>
      </c>
      <c r="E33">
        <v>200</v>
      </c>
      <c r="F33">
        <v>0.6</v>
      </c>
      <c r="G33" t="str">
        <f>_xlfn.CONCAT(tblKarakteristieken[[#This Row],[Voertuig]]," - ",tblKarakteristieken[[#This Row],[Brandstof]]," - ",tblKarakteristieken[[#This Row],[Grootteklasse]])</f>
        <v>laadschop - diesel - 130&lt;=kW&lt;300</v>
      </c>
    </row>
    <row r="34" spans="1:7" x14ac:dyDescent="0.25">
      <c r="A34" t="s">
        <v>27</v>
      </c>
      <c r="B34" t="s">
        <v>7</v>
      </c>
      <c r="C34" t="s">
        <v>8</v>
      </c>
      <c r="D34" t="s">
        <v>16</v>
      </c>
      <c r="E34">
        <v>450</v>
      </c>
      <c r="F34">
        <v>0.6</v>
      </c>
      <c r="G34" t="str">
        <f>_xlfn.CONCAT(tblKarakteristieken[[#This Row],[Voertuig]]," - ",tblKarakteristieken[[#This Row],[Brandstof]]," - ",tblKarakteristieken[[#This Row],[Grootteklasse]])</f>
        <v>laadschop - diesel - 300&lt;=kW&lt;560</v>
      </c>
    </row>
    <row r="35" spans="1:7" x14ac:dyDescent="0.25">
      <c r="A35" t="s">
        <v>27</v>
      </c>
      <c r="B35" t="s">
        <v>7</v>
      </c>
      <c r="C35" t="s">
        <v>8</v>
      </c>
      <c r="D35" t="s">
        <v>10</v>
      </c>
      <c r="E35">
        <v>100</v>
      </c>
      <c r="F35">
        <v>0.6</v>
      </c>
      <c r="G35" t="str">
        <f>_xlfn.CONCAT(tblKarakteristieken[[#This Row],[Voertuig]]," - ",tblKarakteristieken[[#This Row],[Brandstof]]," - ",tblKarakteristieken[[#This Row],[Grootteklasse]])</f>
        <v>laadschop - diesel - 75&lt;=kW&lt;130</v>
      </c>
    </row>
    <row r="36" spans="1:7" x14ac:dyDescent="0.25">
      <c r="A36" t="s">
        <v>28</v>
      </c>
      <c r="B36" t="s">
        <v>7</v>
      </c>
      <c r="C36" t="s">
        <v>8</v>
      </c>
      <c r="D36" t="s">
        <v>12</v>
      </c>
      <c r="E36">
        <v>202</v>
      </c>
      <c r="F36">
        <v>0.5</v>
      </c>
      <c r="G36" t="str">
        <f>_xlfn.CONCAT(tblKarakteristieken[[#This Row],[Voertuig]]," - ",tblKarakteristieken[[#This Row],[Brandstof]]," - ",tblKarakteristieken[[#This Row],[Grootteklasse]])</f>
        <v>Mobiele brekers - diesel - 130&lt;=kW&lt;300</v>
      </c>
    </row>
    <row r="37" spans="1:7" x14ac:dyDescent="0.25">
      <c r="A37" t="s">
        <v>28</v>
      </c>
      <c r="B37" t="s">
        <v>7</v>
      </c>
      <c r="C37" t="s">
        <v>8</v>
      </c>
      <c r="D37" t="s">
        <v>16</v>
      </c>
      <c r="E37">
        <v>331</v>
      </c>
      <c r="F37">
        <v>0.5</v>
      </c>
      <c r="G37" t="str">
        <f>_xlfn.CONCAT(tblKarakteristieken[[#This Row],[Voertuig]]," - ",tblKarakteristieken[[#This Row],[Brandstof]]," - ",tblKarakteristieken[[#This Row],[Grootteklasse]])</f>
        <v>Mobiele brekers - diesel - 300&lt;=kW&lt;560</v>
      </c>
    </row>
    <row r="38" spans="1:7" x14ac:dyDescent="0.25">
      <c r="A38" t="s">
        <v>28</v>
      </c>
      <c r="B38" t="s">
        <v>7</v>
      </c>
      <c r="C38" t="s">
        <v>8</v>
      </c>
      <c r="D38" t="s">
        <v>22</v>
      </c>
      <c r="E38">
        <v>45</v>
      </c>
      <c r="F38">
        <v>0.5</v>
      </c>
      <c r="G38" t="str">
        <f>_xlfn.CONCAT(tblKarakteristieken[[#This Row],[Voertuig]]," - ",tblKarakteristieken[[#This Row],[Brandstof]]," - ",tblKarakteristieken[[#This Row],[Grootteklasse]])</f>
        <v>Mobiele brekers - diesel - 37&lt;=kW&lt;56</v>
      </c>
    </row>
    <row r="39" spans="1:7" x14ac:dyDescent="0.25">
      <c r="A39" t="s">
        <v>29</v>
      </c>
      <c r="B39" t="s">
        <v>7</v>
      </c>
      <c r="C39" t="s">
        <v>8</v>
      </c>
      <c r="D39" t="s">
        <v>15</v>
      </c>
      <c r="E39">
        <v>20</v>
      </c>
      <c r="F39">
        <v>0.5</v>
      </c>
      <c r="G39" t="str">
        <f>_xlfn.CONCAT(tblKarakteristieken[[#This Row],[Voertuig]]," - ",tblKarakteristieken[[#This Row],[Brandstof]]," - ",tblKarakteristieken[[#This Row],[Grootteklasse]])</f>
        <v>Mobiele zevers - diesel - 18&lt;=kW&lt;37</v>
      </c>
    </row>
    <row r="40" spans="1:7" x14ac:dyDescent="0.25">
      <c r="A40" t="s">
        <v>29</v>
      </c>
      <c r="B40" t="s">
        <v>7</v>
      </c>
      <c r="C40" t="s">
        <v>8</v>
      </c>
      <c r="D40" t="s">
        <v>22</v>
      </c>
      <c r="E40">
        <v>50</v>
      </c>
      <c r="F40">
        <v>0.5</v>
      </c>
      <c r="G40" t="str">
        <f>_xlfn.CONCAT(tblKarakteristieken[[#This Row],[Voertuig]]," - ",tblKarakteristieken[[#This Row],[Brandstof]]," - ",tblKarakteristieken[[#This Row],[Grootteklasse]])</f>
        <v>Mobiele zevers - diesel - 37&lt;=kW&lt;56</v>
      </c>
    </row>
    <row r="41" spans="1:7" x14ac:dyDescent="0.25">
      <c r="A41" t="s">
        <v>29</v>
      </c>
      <c r="B41" t="s">
        <v>7</v>
      </c>
      <c r="C41" t="s">
        <v>8</v>
      </c>
      <c r="D41" t="s">
        <v>10</v>
      </c>
      <c r="E41">
        <v>83</v>
      </c>
      <c r="F41">
        <v>0.5</v>
      </c>
      <c r="G41" t="str">
        <f>_xlfn.CONCAT(tblKarakteristieken[[#This Row],[Voertuig]]," - ",tblKarakteristieken[[#This Row],[Brandstof]]," - ",tblKarakteristieken[[#This Row],[Grootteklasse]])</f>
        <v>Mobiele zevers - diesel - 75&lt;=kW&lt;130</v>
      </c>
    </row>
    <row r="42" spans="1:7" x14ac:dyDescent="0.25">
      <c r="A42" t="s">
        <v>30</v>
      </c>
      <c r="B42" t="s">
        <v>7</v>
      </c>
      <c r="C42" t="s">
        <v>8</v>
      </c>
      <c r="D42" t="s">
        <v>12</v>
      </c>
      <c r="E42">
        <v>300</v>
      </c>
      <c r="F42">
        <v>0.5</v>
      </c>
      <c r="G42" t="str">
        <f>_xlfn.CONCAT(tblKarakteristieken[[#This Row],[Voertuig]]," - ",tblKarakteristieken[[#This Row],[Brandstof]]," - ",tblKarakteristieken[[#This Row],[Grootteklasse]])</f>
        <v>Overslagkraan - diesel - 130&lt;=kW&lt;300</v>
      </c>
    </row>
    <row r="43" spans="1:7" x14ac:dyDescent="0.25">
      <c r="A43" t="s">
        <v>30</v>
      </c>
      <c r="B43" t="s">
        <v>7</v>
      </c>
      <c r="C43" t="s">
        <v>8</v>
      </c>
      <c r="D43" t="s">
        <v>9</v>
      </c>
      <c r="E43">
        <v>60</v>
      </c>
      <c r="F43">
        <v>0.5</v>
      </c>
      <c r="G43" t="str">
        <f>_xlfn.CONCAT(tblKarakteristieken[[#This Row],[Voertuig]]," - ",tblKarakteristieken[[#This Row],[Brandstof]]," - ",tblKarakteristieken[[#This Row],[Grootteklasse]])</f>
        <v>Overslagkraan - diesel - 56&lt;=kW&lt;75</v>
      </c>
    </row>
    <row r="44" spans="1:7" x14ac:dyDescent="0.25">
      <c r="A44" t="s">
        <v>30</v>
      </c>
      <c r="B44" t="s">
        <v>7</v>
      </c>
      <c r="C44" t="s">
        <v>8</v>
      </c>
      <c r="D44" t="s">
        <v>10</v>
      </c>
      <c r="E44">
        <v>100</v>
      </c>
      <c r="F44">
        <v>0.5</v>
      </c>
      <c r="G44" t="str">
        <f>_xlfn.CONCAT(tblKarakteristieken[[#This Row],[Voertuig]]," - ",tblKarakteristieken[[#This Row],[Brandstof]]," - ",tblKarakteristieken[[#This Row],[Grootteklasse]])</f>
        <v>Overslagkraan - diesel - 75&lt;=kW&lt;130</v>
      </c>
    </row>
    <row r="45" spans="1:7" x14ac:dyDescent="0.25">
      <c r="A45" t="s">
        <v>31</v>
      </c>
      <c r="B45" t="s">
        <v>7</v>
      </c>
      <c r="C45" t="s">
        <v>8</v>
      </c>
      <c r="D45" t="s">
        <v>15</v>
      </c>
      <c r="E45">
        <v>30</v>
      </c>
      <c r="F45">
        <v>0.6</v>
      </c>
      <c r="G45" t="str">
        <f>_xlfn.CONCAT(tblKarakteristieken[[#This Row],[Voertuig]]," - ",tblKarakteristieken[[#This Row],[Brandstof]]," - ",tblKarakteristieken[[#This Row],[Grootteklasse]])</f>
        <v>sleuvenfrezen - diesel - 18&lt;=kW&lt;37</v>
      </c>
    </row>
    <row r="46" spans="1:7" x14ac:dyDescent="0.25">
      <c r="A46" t="s">
        <v>31</v>
      </c>
      <c r="B46" t="s">
        <v>7</v>
      </c>
      <c r="C46" t="s">
        <v>8</v>
      </c>
      <c r="D46" t="s">
        <v>18</v>
      </c>
      <c r="E46">
        <v>10</v>
      </c>
      <c r="F46">
        <v>0.6</v>
      </c>
      <c r="G46" t="str">
        <f>_xlfn.CONCAT(tblKarakteristieken[[#This Row],[Voertuig]]," - ",tblKarakteristieken[[#This Row],[Brandstof]]," - ",tblKarakteristieken[[#This Row],[Grootteklasse]])</f>
        <v>sleuvenfrezen - diesel - kW&lt;18</v>
      </c>
    </row>
    <row r="47" spans="1:7" x14ac:dyDescent="0.25">
      <c r="A47" t="s">
        <v>32</v>
      </c>
      <c r="B47" t="s">
        <v>7</v>
      </c>
      <c r="C47" t="s">
        <v>8</v>
      </c>
      <c r="D47" t="s">
        <v>12</v>
      </c>
      <c r="E47">
        <v>300</v>
      </c>
      <c r="F47">
        <v>0.5</v>
      </c>
      <c r="G47" t="str">
        <f>_xlfn.CONCAT(tblKarakteristieken[[#This Row],[Voertuig]]," - ",tblKarakteristieken[[#This Row],[Brandstof]]," - ",tblKarakteristieken[[#This Row],[Grootteklasse]])</f>
        <v>Sloopsorteergrijpers - diesel - 130&lt;=kW&lt;300</v>
      </c>
    </row>
    <row r="48" spans="1:7" x14ac:dyDescent="0.25">
      <c r="A48" t="s">
        <v>32</v>
      </c>
      <c r="B48" t="s">
        <v>7</v>
      </c>
      <c r="C48" t="s">
        <v>8</v>
      </c>
      <c r="D48" t="s">
        <v>9</v>
      </c>
      <c r="E48">
        <v>30</v>
      </c>
      <c r="F48">
        <v>0.5</v>
      </c>
      <c r="G48" t="str">
        <f>_xlfn.CONCAT(tblKarakteristieken[[#This Row],[Voertuig]]," - ",tblKarakteristieken[[#This Row],[Brandstof]]," - ",tblKarakteristieken[[#This Row],[Grootteklasse]])</f>
        <v>Sloopsorteergrijpers - diesel - 56&lt;=kW&lt;75</v>
      </c>
    </row>
    <row r="49" spans="1:7" x14ac:dyDescent="0.25">
      <c r="A49" t="s">
        <v>32</v>
      </c>
      <c r="B49" t="s">
        <v>7</v>
      </c>
      <c r="C49" t="s">
        <v>8</v>
      </c>
      <c r="D49" t="s">
        <v>10</v>
      </c>
      <c r="E49">
        <v>100</v>
      </c>
      <c r="F49">
        <v>0.5</v>
      </c>
      <c r="G49" t="str">
        <f>_xlfn.CONCAT(tblKarakteristieken[[#This Row],[Voertuig]]," - ",tblKarakteristieken[[#This Row],[Brandstof]]," - ",tblKarakteristieken[[#This Row],[Grootteklasse]])</f>
        <v>Sloopsorteergrijpers - diesel - 75&lt;=kW&lt;130</v>
      </c>
    </row>
    <row r="50" spans="1:7" x14ac:dyDescent="0.25">
      <c r="A50" t="s">
        <v>33</v>
      </c>
      <c r="B50" t="s">
        <v>20</v>
      </c>
      <c r="C50" t="s">
        <v>21</v>
      </c>
      <c r="D50" t="s">
        <v>34</v>
      </c>
      <c r="E50">
        <v>10</v>
      </c>
      <c r="F50">
        <v>0.4</v>
      </c>
      <c r="G50" t="str">
        <f>_xlfn.CONCAT(tblKarakteristieken[[#This Row],[Voertuig]]," - ",tblKarakteristieken[[#This Row],[Brandstof]]," - ",tblKarakteristieken[[#This Row],[Grootteklasse]])</f>
        <v>stampers - benzine - ccm&gt;=50</v>
      </c>
    </row>
    <row r="51" spans="1:7" x14ac:dyDescent="0.25">
      <c r="A51" t="s">
        <v>33</v>
      </c>
      <c r="B51" t="s">
        <v>7</v>
      </c>
      <c r="C51" t="s">
        <v>8</v>
      </c>
      <c r="D51" t="s">
        <v>18</v>
      </c>
      <c r="E51">
        <v>10</v>
      </c>
      <c r="F51">
        <v>0.4</v>
      </c>
      <c r="G51" t="str">
        <f>_xlfn.CONCAT(tblKarakteristieken[[#This Row],[Voertuig]]," - ",tblKarakteristieken[[#This Row],[Brandstof]]," - ",tblKarakteristieken[[#This Row],[Grootteklasse]])</f>
        <v>stampers - diesel - kW&lt;18</v>
      </c>
    </row>
    <row r="52" spans="1:7" x14ac:dyDescent="0.25">
      <c r="A52" t="s">
        <v>35</v>
      </c>
      <c r="B52" t="s">
        <v>20</v>
      </c>
      <c r="C52" t="s">
        <v>21</v>
      </c>
      <c r="D52" t="s">
        <v>34</v>
      </c>
      <c r="E52">
        <v>10</v>
      </c>
      <c r="F52">
        <v>0.4</v>
      </c>
      <c r="G52" t="str">
        <f>_xlfn.CONCAT(tblKarakteristieken[[#This Row],[Voertuig]]," - ",tblKarakteristieken[[#This Row],[Brandstof]]," - ",tblKarakteristieken[[#This Row],[Grootteklasse]])</f>
        <v>trilmachines - benzine - ccm&gt;=50</v>
      </c>
    </row>
    <row r="53" spans="1:7" x14ac:dyDescent="0.25">
      <c r="A53" t="s">
        <v>35</v>
      </c>
      <c r="B53" t="s">
        <v>7</v>
      </c>
      <c r="C53" t="s">
        <v>8</v>
      </c>
      <c r="D53" t="s">
        <v>18</v>
      </c>
      <c r="E53">
        <v>10</v>
      </c>
      <c r="F53">
        <v>0.4</v>
      </c>
      <c r="G53" t="str">
        <f>_xlfn.CONCAT(tblKarakteristieken[[#This Row],[Voertuig]]," - ",tblKarakteristieken[[#This Row],[Brandstof]]," - ",tblKarakteristieken[[#This Row],[Grootteklasse]])</f>
        <v>trilmachines - diesel - kW&lt;18</v>
      </c>
    </row>
    <row r="54" spans="1:7" x14ac:dyDescent="0.25">
      <c r="A54" t="s">
        <v>36</v>
      </c>
      <c r="B54" t="s">
        <v>7</v>
      </c>
      <c r="C54" t="s">
        <v>8</v>
      </c>
      <c r="D54" t="s">
        <v>12</v>
      </c>
      <c r="E54">
        <v>200</v>
      </c>
      <c r="F54">
        <v>0.5</v>
      </c>
      <c r="G54" t="str">
        <f>_xlfn.CONCAT(tblKarakteristieken[[#This Row],[Voertuig]]," - ",tblKarakteristieken[[#This Row],[Brandstof]]," - ",tblKarakteristieken[[#This Row],[Grootteklasse]])</f>
        <v>walsen/compactors - diesel - 130&lt;=kW&lt;300</v>
      </c>
    </row>
    <row r="55" spans="1:7" x14ac:dyDescent="0.25">
      <c r="A55" t="s">
        <v>36</v>
      </c>
      <c r="B55" t="s">
        <v>7</v>
      </c>
      <c r="C55" t="s">
        <v>8</v>
      </c>
      <c r="D55" t="s">
        <v>15</v>
      </c>
      <c r="E55">
        <v>30</v>
      </c>
      <c r="F55">
        <v>0.5</v>
      </c>
      <c r="G55" t="str">
        <f>_xlfn.CONCAT(tblKarakteristieken[[#This Row],[Voertuig]]," - ",tblKarakteristieken[[#This Row],[Brandstof]]," - ",tblKarakteristieken[[#This Row],[Grootteklasse]])</f>
        <v>walsen/compactors - diesel - 18&lt;=kW&lt;37</v>
      </c>
    </row>
    <row r="56" spans="1:7" x14ac:dyDescent="0.25">
      <c r="A56" t="s">
        <v>36</v>
      </c>
      <c r="B56" t="s">
        <v>7</v>
      </c>
      <c r="C56" t="s">
        <v>8</v>
      </c>
      <c r="D56" t="s">
        <v>9</v>
      </c>
      <c r="E56">
        <v>60</v>
      </c>
      <c r="F56">
        <v>0.5</v>
      </c>
      <c r="G56" t="str">
        <f>_xlfn.CONCAT(tblKarakteristieken[[#This Row],[Voertuig]]," - ",tblKarakteristieken[[#This Row],[Brandstof]]," - ",tblKarakteristieken[[#This Row],[Grootteklasse]])</f>
        <v>walsen/compactors - diesel - 56&lt;=kW&lt;75</v>
      </c>
    </row>
    <row r="57" spans="1:7" x14ac:dyDescent="0.25">
      <c r="A57" t="s">
        <v>36</v>
      </c>
      <c r="B57" t="s">
        <v>7</v>
      </c>
      <c r="C57" t="s">
        <v>8</v>
      </c>
      <c r="D57" t="s">
        <v>10</v>
      </c>
      <c r="E57">
        <v>100</v>
      </c>
      <c r="F57">
        <v>0.5</v>
      </c>
      <c r="G57" t="str">
        <f>_xlfn.CONCAT(tblKarakteristieken[[#This Row],[Voertuig]]," - ",tblKarakteristieken[[#This Row],[Brandstof]]," - ",tblKarakteristieken[[#This Row],[Grootteklasse]])</f>
        <v>walsen/compactors - diesel - 75&lt;=kW&lt;130</v>
      </c>
    </row>
    <row r="58" spans="1:7" x14ac:dyDescent="0.25">
      <c r="A58" t="s">
        <v>36</v>
      </c>
      <c r="B58" t="s">
        <v>7</v>
      </c>
      <c r="C58" t="s">
        <v>8</v>
      </c>
      <c r="D58" t="s">
        <v>18</v>
      </c>
      <c r="E58">
        <v>10</v>
      </c>
      <c r="F58">
        <v>0.5</v>
      </c>
      <c r="G58" t="str">
        <f>_xlfn.CONCAT(tblKarakteristieken[[#This Row],[Voertuig]]," - ",tblKarakteristieken[[#This Row],[Brandstof]]," - ",tblKarakteristieken[[#This Row],[Grootteklasse]])</f>
        <v>walsen/compactors - diesel - kW&lt;18</v>
      </c>
    </row>
    <row r="59" spans="1:7" x14ac:dyDescent="0.25">
      <c r="A59" t="s">
        <v>37</v>
      </c>
      <c r="B59" t="s">
        <v>7</v>
      </c>
      <c r="C59" t="s">
        <v>8</v>
      </c>
      <c r="D59" t="s">
        <v>12</v>
      </c>
      <c r="E59">
        <v>200</v>
      </c>
      <c r="F59">
        <v>0.6</v>
      </c>
      <c r="G59" t="str">
        <f>_xlfn.CONCAT(tblKarakteristieken[[#This Row],[Voertuig]]," - ",tblKarakteristieken[[#This Row],[Brandstof]]," - ",tblKarakteristieken[[#This Row],[Grootteklasse]])</f>
        <v>wegenschaven - diesel - 130&lt;=kW&lt;300</v>
      </c>
    </row>
    <row r="60" spans="1:7" x14ac:dyDescent="0.25">
      <c r="A60" t="s">
        <v>37</v>
      </c>
      <c r="B60" t="s">
        <v>7</v>
      </c>
      <c r="C60" t="s">
        <v>8</v>
      </c>
      <c r="D60" t="s">
        <v>9</v>
      </c>
      <c r="E60">
        <v>60</v>
      </c>
      <c r="F60">
        <v>0.6</v>
      </c>
      <c r="G60" t="str">
        <f>_xlfn.CONCAT(tblKarakteristieken[[#This Row],[Voertuig]]," - ",tblKarakteristieken[[#This Row],[Brandstof]]," - ",tblKarakteristieken[[#This Row],[Grootteklasse]])</f>
        <v>wegenschaven - diesel - 56&lt;=kW&lt;75</v>
      </c>
    </row>
    <row r="61" spans="1:7" x14ac:dyDescent="0.25">
      <c r="A61" t="s">
        <v>37</v>
      </c>
      <c r="B61" t="s">
        <v>7</v>
      </c>
      <c r="C61" t="s">
        <v>8</v>
      </c>
      <c r="D61" t="s">
        <v>10</v>
      </c>
      <c r="E61">
        <v>100</v>
      </c>
      <c r="F61">
        <v>0.6</v>
      </c>
      <c r="G61" t="str">
        <f>_xlfn.CONCAT(tblKarakteristieken[[#This Row],[Voertuig]]," - ",tblKarakteristieken[[#This Row],[Brandstof]]," - ",tblKarakteristieken[[#This Row],[Grootteklasse]])</f>
        <v>wegenschaven - diesel - 75&lt;=kW&lt;130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45333-978F-45C2-AFB2-C2623E9FAA99}">
  <sheetPr>
    <tabColor theme="8" tint="0.79998168889431442"/>
  </sheetPr>
  <dimension ref="A1:K262"/>
  <sheetViews>
    <sheetView workbookViewId="0">
      <selection activeCell="J19" sqref="J19"/>
    </sheetView>
  </sheetViews>
  <sheetFormatPr defaultRowHeight="15" x14ac:dyDescent="0.25"/>
  <cols>
    <col min="1" max="1" width="11.7109375" customWidth="1"/>
    <col min="2" max="2" width="12.7109375" customWidth="1"/>
    <col min="3" max="3" width="15.5703125" customWidth="1"/>
    <col min="4" max="4" width="11.5703125" bestFit="1" customWidth="1"/>
    <col min="5" max="5" width="10.7109375" customWidth="1"/>
    <col min="6" max="6" width="12.85546875" customWidth="1"/>
    <col min="11" max="11" width="19" bestFit="1" customWidth="1"/>
    <col min="12" max="12" width="15.85546875" bestFit="1" customWidth="1"/>
    <col min="13" max="13" width="8.28515625" bestFit="1" customWidth="1"/>
    <col min="14" max="14" width="9.7109375" bestFit="1" customWidth="1"/>
    <col min="15" max="15" width="11.5703125" bestFit="1" customWidth="1"/>
    <col min="16" max="16" width="6.85546875" bestFit="1" customWidth="1"/>
    <col min="17" max="17" width="7.42578125" bestFit="1" customWidth="1"/>
    <col min="18" max="18" width="9.28515625" bestFit="1" customWidth="1"/>
    <col min="19" max="19" width="9.140625" bestFit="1" customWidth="1"/>
    <col min="20" max="20" width="8.140625" bestFit="1" customWidth="1"/>
    <col min="21" max="21" width="7.5703125" bestFit="1" customWidth="1"/>
    <col min="22" max="22" width="10.85546875" bestFit="1" customWidth="1"/>
    <col min="23" max="23" width="19" bestFit="1" customWidth="1"/>
    <col min="24" max="24" width="10.85546875" bestFit="1" customWidth="1"/>
    <col min="25" max="25" width="19" bestFit="1" customWidth="1"/>
    <col min="26" max="26" width="10.85546875" bestFit="1" customWidth="1"/>
    <col min="27" max="27" width="19" bestFit="1" customWidth="1"/>
    <col min="28" max="28" width="10.85546875" bestFit="1" customWidth="1"/>
    <col min="29" max="29" width="19" bestFit="1" customWidth="1"/>
    <col min="30" max="30" width="15.85546875" bestFit="1" customWidth="1"/>
    <col min="31" max="31" width="24" bestFit="1" customWidth="1"/>
  </cols>
  <sheetData>
    <row r="1" spans="1:11" x14ac:dyDescent="0.25">
      <c r="A1" t="s">
        <v>2</v>
      </c>
      <c r="B1" t="s">
        <v>3</v>
      </c>
      <c r="C1" t="s">
        <v>4</v>
      </c>
      <c r="D1" t="s">
        <v>42</v>
      </c>
      <c r="E1" t="s">
        <v>59</v>
      </c>
      <c r="F1" t="s">
        <v>60</v>
      </c>
      <c r="G1" t="s">
        <v>43</v>
      </c>
      <c r="H1" t="s">
        <v>44</v>
      </c>
      <c r="J1" t="s">
        <v>88</v>
      </c>
      <c r="K1" s="1" t="s">
        <v>90</v>
      </c>
    </row>
    <row r="2" spans="1:11" x14ac:dyDescent="0.25">
      <c r="A2" t="s">
        <v>7</v>
      </c>
      <c r="B2" t="s">
        <v>8</v>
      </c>
      <c r="C2" t="s">
        <v>18</v>
      </c>
      <c r="D2" t="s">
        <v>45</v>
      </c>
      <c r="E2" t="s">
        <v>46</v>
      </c>
      <c r="F2" t="s">
        <v>47</v>
      </c>
      <c r="G2">
        <v>12</v>
      </c>
      <c r="H2">
        <v>0.95</v>
      </c>
      <c r="K2" s="1" t="s">
        <v>92</v>
      </c>
    </row>
    <row r="3" spans="1:11" x14ac:dyDescent="0.25">
      <c r="A3" t="s">
        <v>7</v>
      </c>
      <c r="B3" t="s">
        <v>8</v>
      </c>
      <c r="C3" t="s">
        <v>15</v>
      </c>
      <c r="D3" t="s">
        <v>45</v>
      </c>
      <c r="E3" t="s">
        <v>46</v>
      </c>
      <c r="F3" t="s">
        <v>47</v>
      </c>
      <c r="G3">
        <v>18</v>
      </c>
      <c r="H3">
        <v>0.95</v>
      </c>
      <c r="K3" t="s">
        <v>91</v>
      </c>
    </row>
    <row r="4" spans="1:11" x14ac:dyDescent="0.25">
      <c r="A4" t="s">
        <v>7</v>
      </c>
      <c r="B4" t="s">
        <v>8</v>
      </c>
      <c r="C4" t="s">
        <v>22</v>
      </c>
      <c r="D4" t="s">
        <v>45</v>
      </c>
      <c r="E4" t="s">
        <v>46</v>
      </c>
      <c r="F4" t="s">
        <v>47</v>
      </c>
      <c r="G4">
        <v>7.7</v>
      </c>
      <c r="H4">
        <v>0.95</v>
      </c>
    </row>
    <row r="5" spans="1:11" x14ac:dyDescent="0.25">
      <c r="A5" t="s">
        <v>7</v>
      </c>
      <c r="B5" t="s">
        <v>8</v>
      </c>
      <c r="C5" t="s">
        <v>9</v>
      </c>
      <c r="D5" t="s">
        <v>45</v>
      </c>
      <c r="E5" t="s">
        <v>46</v>
      </c>
      <c r="F5" t="s">
        <v>47</v>
      </c>
      <c r="G5">
        <v>7.7</v>
      </c>
      <c r="H5">
        <v>0.95</v>
      </c>
      <c r="J5" t="s">
        <v>42</v>
      </c>
    </row>
    <row r="6" spans="1:11" x14ac:dyDescent="0.25">
      <c r="A6" t="s">
        <v>7</v>
      </c>
      <c r="B6" t="s">
        <v>8</v>
      </c>
      <c r="C6" t="s">
        <v>10</v>
      </c>
      <c r="D6" t="s">
        <v>45</v>
      </c>
      <c r="E6" t="s">
        <v>46</v>
      </c>
      <c r="F6" t="s">
        <v>47</v>
      </c>
      <c r="G6">
        <v>10.5</v>
      </c>
      <c r="H6">
        <v>0.95</v>
      </c>
      <c r="J6" t="s">
        <v>45</v>
      </c>
    </row>
    <row r="7" spans="1:11" x14ac:dyDescent="0.25">
      <c r="A7" t="s">
        <v>7</v>
      </c>
      <c r="B7" t="s">
        <v>8</v>
      </c>
      <c r="C7" t="s">
        <v>12</v>
      </c>
      <c r="D7" t="s">
        <v>45</v>
      </c>
      <c r="E7" t="s">
        <v>46</v>
      </c>
      <c r="F7" t="s">
        <v>47</v>
      </c>
      <c r="G7">
        <v>17.8</v>
      </c>
      <c r="H7">
        <v>0.95</v>
      </c>
      <c r="J7" t="s">
        <v>51</v>
      </c>
    </row>
    <row r="8" spans="1:11" x14ac:dyDescent="0.25">
      <c r="A8" t="s">
        <v>7</v>
      </c>
      <c r="B8" t="s">
        <v>8</v>
      </c>
      <c r="C8" t="s">
        <v>16</v>
      </c>
      <c r="D8" t="s">
        <v>45</v>
      </c>
      <c r="E8" t="s">
        <v>46</v>
      </c>
      <c r="F8" t="s">
        <v>47</v>
      </c>
      <c r="G8">
        <v>17.8</v>
      </c>
      <c r="H8">
        <v>0.95</v>
      </c>
      <c r="J8" t="s">
        <v>52</v>
      </c>
    </row>
    <row r="9" spans="1:11" x14ac:dyDescent="0.25">
      <c r="A9" t="s">
        <v>7</v>
      </c>
      <c r="B9" t="s">
        <v>8</v>
      </c>
      <c r="C9" t="s">
        <v>48</v>
      </c>
      <c r="D9" t="s">
        <v>45</v>
      </c>
      <c r="E9" t="s">
        <v>46</v>
      </c>
      <c r="F9" t="s">
        <v>47</v>
      </c>
      <c r="G9">
        <v>17.8</v>
      </c>
      <c r="H9">
        <v>0.95</v>
      </c>
      <c r="J9" t="s">
        <v>53</v>
      </c>
    </row>
    <row r="10" spans="1:11" x14ac:dyDescent="0.25">
      <c r="A10" t="s">
        <v>7</v>
      </c>
      <c r="B10" t="s">
        <v>8</v>
      </c>
      <c r="C10" t="s">
        <v>48</v>
      </c>
      <c r="D10" t="s">
        <v>51</v>
      </c>
      <c r="E10" t="s">
        <v>46</v>
      </c>
      <c r="F10" t="s">
        <v>47</v>
      </c>
      <c r="G10">
        <v>12.4</v>
      </c>
      <c r="H10">
        <v>0.95</v>
      </c>
      <c r="J10" t="s">
        <v>54</v>
      </c>
    </row>
    <row r="11" spans="1:11" x14ac:dyDescent="0.25">
      <c r="A11" t="s">
        <v>7</v>
      </c>
      <c r="B11" t="s">
        <v>8</v>
      </c>
      <c r="C11" t="s">
        <v>18</v>
      </c>
      <c r="D11" t="s">
        <v>45</v>
      </c>
      <c r="E11" t="s">
        <v>49</v>
      </c>
      <c r="F11" t="s">
        <v>47</v>
      </c>
      <c r="G11">
        <v>2E-3</v>
      </c>
      <c r="H11">
        <v>1</v>
      </c>
      <c r="J11" t="s">
        <v>55</v>
      </c>
    </row>
    <row r="12" spans="1:11" x14ac:dyDescent="0.25">
      <c r="A12" t="s">
        <v>7</v>
      </c>
      <c r="B12" t="s">
        <v>8</v>
      </c>
      <c r="C12" t="s">
        <v>15</v>
      </c>
      <c r="D12" t="s">
        <v>45</v>
      </c>
      <c r="E12" t="s">
        <v>49</v>
      </c>
      <c r="F12" t="s">
        <v>47</v>
      </c>
      <c r="G12">
        <v>2E-3</v>
      </c>
      <c r="H12">
        <v>1</v>
      </c>
      <c r="J12" t="s">
        <v>56</v>
      </c>
    </row>
    <row r="13" spans="1:11" x14ac:dyDescent="0.25">
      <c r="A13" t="s">
        <v>7</v>
      </c>
      <c r="B13" t="s">
        <v>8</v>
      </c>
      <c r="C13" t="s">
        <v>22</v>
      </c>
      <c r="D13" t="s">
        <v>45</v>
      </c>
      <c r="E13" t="s">
        <v>49</v>
      </c>
      <c r="F13" t="s">
        <v>47</v>
      </c>
      <c r="G13">
        <v>2E-3</v>
      </c>
      <c r="H13">
        <v>1</v>
      </c>
      <c r="J13" t="s">
        <v>57</v>
      </c>
    </row>
    <row r="14" spans="1:11" x14ac:dyDescent="0.25">
      <c r="A14" t="s">
        <v>7</v>
      </c>
      <c r="B14" t="s">
        <v>8</v>
      </c>
      <c r="C14" t="s">
        <v>9</v>
      </c>
      <c r="D14" t="s">
        <v>45</v>
      </c>
      <c r="E14" t="s">
        <v>49</v>
      </c>
      <c r="F14" t="s">
        <v>47</v>
      </c>
      <c r="G14">
        <v>2E-3</v>
      </c>
      <c r="H14">
        <v>1</v>
      </c>
      <c r="J14" t="s">
        <v>58</v>
      </c>
    </row>
    <row r="15" spans="1:11" x14ac:dyDescent="0.25">
      <c r="A15" t="s">
        <v>7</v>
      </c>
      <c r="B15" t="s">
        <v>8</v>
      </c>
      <c r="C15" t="s">
        <v>10</v>
      </c>
      <c r="D15" t="s">
        <v>45</v>
      </c>
      <c r="E15" t="s">
        <v>49</v>
      </c>
      <c r="F15" t="s">
        <v>47</v>
      </c>
      <c r="G15">
        <v>2E-3</v>
      </c>
      <c r="H15">
        <v>1</v>
      </c>
    </row>
    <row r="16" spans="1:11" x14ac:dyDescent="0.25">
      <c r="A16" t="s">
        <v>7</v>
      </c>
      <c r="B16" t="s">
        <v>8</v>
      </c>
      <c r="C16" t="s">
        <v>12</v>
      </c>
      <c r="D16" t="s">
        <v>45</v>
      </c>
      <c r="E16" t="s">
        <v>49</v>
      </c>
      <c r="F16" t="s">
        <v>47</v>
      </c>
      <c r="G16">
        <v>2E-3</v>
      </c>
      <c r="H16">
        <v>1</v>
      </c>
    </row>
    <row r="17" spans="1:10" x14ac:dyDescent="0.25">
      <c r="A17" t="s">
        <v>7</v>
      </c>
      <c r="B17" t="s">
        <v>8</v>
      </c>
      <c r="C17" t="s">
        <v>16</v>
      </c>
      <c r="D17" t="s">
        <v>45</v>
      </c>
      <c r="E17" t="s">
        <v>49</v>
      </c>
      <c r="F17" t="s">
        <v>47</v>
      </c>
      <c r="G17">
        <v>2E-3</v>
      </c>
      <c r="H17">
        <v>1</v>
      </c>
    </row>
    <row r="18" spans="1:10" x14ac:dyDescent="0.25">
      <c r="A18" t="s">
        <v>7</v>
      </c>
      <c r="B18" t="s">
        <v>8</v>
      </c>
      <c r="C18" t="s">
        <v>17</v>
      </c>
      <c r="D18" t="s">
        <v>45</v>
      </c>
      <c r="E18" t="s">
        <v>49</v>
      </c>
      <c r="F18" t="s">
        <v>47</v>
      </c>
      <c r="G18">
        <v>2E-3</v>
      </c>
      <c r="H18">
        <v>1</v>
      </c>
      <c r="J18" t="s">
        <v>94</v>
      </c>
    </row>
    <row r="19" spans="1:10" x14ac:dyDescent="0.25">
      <c r="A19" t="s">
        <v>7</v>
      </c>
      <c r="B19" t="s">
        <v>8</v>
      </c>
      <c r="C19" t="s">
        <v>48</v>
      </c>
      <c r="D19" t="s">
        <v>45</v>
      </c>
      <c r="E19" t="s">
        <v>49</v>
      </c>
      <c r="F19" t="s">
        <v>47</v>
      </c>
      <c r="G19">
        <v>2E-3</v>
      </c>
      <c r="H19">
        <v>1</v>
      </c>
      <c r="J19" t="s">
        <v>95</v>
      </c>
    </row>
    <row r="20" spans="1:10" x14ac:dyDescent="0.25">
      <c r="A20" t="s">
        <v>7</v>
      </c>
      <c r="B20" t="s">
        <v>8</v>
      </c>
      <c r="C20" t="s">
        <v>18</v>
      </c>
      <c r="D20" t="s">
        <v>45</v>
      </c>
      <c r="E20" t="s">
        <v>50</v>
      </c>
      <c r="F20" t="s">
        <v>47</v>
      </c>
      <c r="G20">
        <v>300</v>
      </c>
      <c r="H20">
        <v>1.01</v>
      </c>
    </row>
    <row r="21" spans="1:10" x14ac:dyDescent="0.25">
      <c r="A21" t="s">
        <v>7</v>
      </c>
      <c r="B21" t="s">
        <v>8</v>
      </c>
      <c r="C21" t="s">
        <v>15</v>
      </c>
      <c r="D21" t="s">
        <v>45</v>
      </c>
      <c r="E21" t="s">
        <v>50</v>
      </c>
      <c r="F21" t="s">
        <v>47</v>
      </c>
      <c r="G21">
        <v>300</v>
      </c>
      <c r="H21">
        <v>1.01</v>
      </c>
    </row>
    <row r="22" spans="1:10" x14ac:dyDescent="0.25">
      <c r="A22" t="s">
        <v>7</v>
      </c>
      <c r="B22" t="s">
        <v>8</v>
      </c>
      <c r="C22" t="s">
        <v>22</v>
      </c>
      <c r="D22" t="s">
        <v>45</v>
      </c>
      <c r="E22" t="s">
        <v>50</v>
      </c>
      <c r="F22" t="s">
        <v>47</v>
      </c>
      <c r="G22">
        <v>290</v>
      </c>
      <c r="H22">
        <v>1.01</v>
      </c>
    </row>
    <row r="23" spans="1:10" x14ac:dyDescent="0.25">
      <c r="A23" t="s">
        <v>7</v>
      </c>
      <c r="B23" t="s">
        <v>8</v>
      </c>
      <c r="C23" t="s">
        <v>9</v>
      </c>
      <c r="D23" t="s">
        <v>45</v>
      </c>
      <c r="E23" t="s">
        <v>50</v>
      </c>
      <c r="F23" t="s">
        <v>47</v>
      </c>
      <c r="G23">
        <v>290</v>
      </c>
      <c r="H23">
        <v>1.01</v>
      </c>
    </row>
    <row r="24" spans="1:10" x14ac:dyDescent="0.25">
      <c r="A24" t="s">
        <v>7</v>
      </c>
      <c r="B24" t="s">
        <v>8</v>
      </c>
      <c r="C24" t="s">
        <v>10</v>
      </c>
      <c r="D24" t="s">
        <v>45</v>
      </c>
      <c r="E24" t="s">
        <v>50</v>
      </c>
      <c r="F24" t="s">
        <v>47</v>
      </c>
      <c r="G24">
        <v>280</v>
      </c>
      <c r="H24">
        <v>1.01</v>
      </c>
    </row>
    <row r="25" spans="1:10" x14ac:dyDescent="0.25">
      <c r="A25" t="s">
        <v>7</v>
      </c>
      <c r="B25" t="s">
        <v>8</v>
      </c>
      <c r="C25" t="s">
        <v>12</v>
      </c>
      <c r="D25" t="s">
        <v>45</v>
      </c>
      <c r="E25" t="s">
        <v>50</v>
      </c>
      <c r="F25" t="s">
        <v>47</v>
      </c>
      <c r="G25">
        <v>270</v>
      </c>
      <c r="H25">
        <v>1.01</v>
      </c>
    </row>
    <row r="26" spans="1:10" x14ac:dyDescent="0.25">
      <c r="A26" t="s">
        <v>7</v>
      </c>
      <c r="B26" t="s">
        <v>8</v>
      </c>
      <c r="C26" t="s">
        <v>16</v>
      </c>
      <c r="D26" t="s">
        <v>45</v>
      </c>
      <c r="E26" t="s">
        <v>50</v>
      </c>
      <c r="F26" t="s">
        <v>47</v>
      </c>
      <c r="G26">
        <v>270</v>
      </c>
      <c r="H26">
        <v>1.01</v>
      </c>
    </row>
    <row r="27" spans="1:10" x14ac:dyDescent="0.25">
      <c r="A27" t="s">
        <v>7</v>
      </c>
      <c r="B27" t="s">
        <v>8</v>
      </c>
      <c r="C27" t="s">
        <v>17</v>
      </c>
      <c r="D27" t="s">
        <v>45</v>
      </c>
      <c r="E27" t="s">
        <v>50</v>
      </c>
      <c r="F27" t="s">
        <v>47</v>
      </c>
      <c r="G27">
        <v>270</v>
      </c>
      <c r="H27">
        <v>1.01</v>
      </c>
    </row>
    <row r="28" spans="1:10" x14ac:dyDescent="0.25">
      <c r="A28" t="s">
        <v>7</v>
      </c>
      <c r="B28" t="s">
        <v>8</v>
      </c>
      <c r="C28" t="s">
        <v>48</v>
      </c>
      <c r="D28" t="s">
        <v>45</v>
      </c>
      <c r="E28" t="s">
        <v>50</v>
      </c>
      <c r="F28" t="s">
        <v>47</v>
      </c>
      <c r="G28">
        <v>270</v>
      </c>
      <c r="H28">
        <v>1.01</v>
      </c>
    </row>
    <row r="29" spans="1:10" x14ac:dyDescent="0.25">
      <c r="A29" t="s">
        <v>7</v>
      </c>
      <c r="B29" t="s">
        <v>8</v>
      </c>
      <c r="C29" t="s">
        <v>18</v>
      </c>
      <c r="D29" t="s">
        <v>51</v>
      </c>
      <c r="E29" t="s">
        <v>46</v>
      </c>
      <c r="F29" t="s">
        <v>47</v>
      </c>
      <c r="G29">
        <v>11.5</v>
      </c>
      <c r="H29">
        <v>0.95</v>
      </c>
    </row>
    <row r="30" spans="1:10" x14ac:dyDescent="0.25">
      <c r="A30" t="s">
        <v>7</v>
      </c>
      <c r="B30" t="s">
        <v>8</v>
      </c>
      <c r="C30" t="s">
        <v>15</v>
      </c>
      <c r="D30" t="s">
        <v>51</v>
      </c>
      <c r="E30" t="s">
        <v>46</v>
      </c>
      <c r="F30" t="s">
        <v>47</v>
      </c>
      <c r="G30">
        <v>18</v>
      </c>
      <c r="H30">
        <v>0.95</v>
      </c>
    </row>
    <row r="31" spans="1:10" x14ac:dyDescent="0.25">
      <c r="A31" t="s">
        <v>7</v>
      </c>
      <c r="B31" t="s">
        <v>8</v>
      </c>
      <c r="C31" t="s">
        <v>22</v>
      </c>
      <c r="D31" t="s">
        <v>51</v>
      </c>
      <c r="E31" t="s">
        <v>46</v>
      </c>
      <c r="F31" t="s">
        <v>47</v>
      </c>
      <c r="G31">
        <v>8.6</v>
      </c>
      <c r="H31">
        <v>0.95</v>
      </c>
    </row>
    <row r="32" spans="1:10" x14ac:dyDescent="0.25">
      <c r="A32" t="s">
        <v>7</v>
      </c>
      <c r="B32" t="s">
        <v>8</v>
      </c>
      <c r="C32" t="s">
        <v>9</v>
      </c>
      <c r="D32" t="s">
        <v>51</v>
      </c>
      <c r="E32" t="s">
        <v>46</v>
      </c>
      <c r="F32" t="s">
        <v>47</v>
      </c>
      <c r="G32">
        <v>8.6</v>
      </c>
      <c r="H32">
        <v>0.95</v>
      </c>
    </row>
    <row r="33" spans="1:8" x14ac:dyDescent="0.25">
      <c r="A33" t="s">
        <v>7</v>
      </c>
      <c r="B33" t="s">
        <v>8</v>
      </c>
      <c r="C33" t="s">
        <v>10</v>
      </c>
      <c r="D33" t="s">
        <v>51</v>
      </c>
      <c r="E33" t="s">
        <v>46</v>
      </c>
      <c r="F33" t="s">
        <v>47</v>
      </c>
      <c r="G33">
        <v>11.8</v>
      </c>
      <c r="H33">
        <v>0.95</v>
      </c>
    </row>
    <row r="34" spans="1:8" x14ac:dyDescent="0.25">
      <c r="A34" t="s">
        <v>7</v>
      </c>
      <c r="B34" t="s">
        <v>8</v>
      </c>
      <c r="C34" t="s">
        <v>12</v>
      </c>
      <c r="D34" t="s">
        <v>51</v>
      </c>
      <c r="E34" t="s">
        <v>46</v>
      </c>
      <c r="F34" t="s">
        <v>47</v>
      </c>
      <c r="G34">
        <v>12.4</v>
      </c>
      <c r="H34">
        <v>0.95</v>
      </c>
    </row>
    <row r="35" spans="1:8" x14ac:dyDescent="0.25">
      <c r="A35" t="s">
        <v>7</v>
      </c>
      <c r="B35" t="s">
        <v>8</v>
      </c>
      <c r="C35" t="s">
        <v>16</v>
      </c>
      <c r="D35" t="s">
        <v>51</v>
      </c>
      <c r="E35" t="s">
        <v>46</v>
      </c>
      <c r="F35" t="s">
        <v>47</v>
      </c>
      <c r="G35">
        <v>12.4</v>
      </c>
      <c r="H35">
        <v>0.95</v>
      </c>
    </row>
    <row r="36" spans="1:8" x14ac:dyDescent="0.25">
      <c r="A36" t="s">
        <v>7</v>
      </c>
      <c r="B36" t="s">
        <v>8</v>
      </c>
      <c r="C36" t="s">
        <v>48</v>
      </c>
      <c r="D36" t="s">
        <v>52</v>
      </c>
      <c r="E36" t="s">
        <v>46</v>
      </c>
      <c r="F36" t="s">
        <v>47</v>
      </c>
      <c r="G36">
        <v>11.2</v>
      </c>
      <c r="H36">
        <v>0.95</v>
      </c>
    </row>
    <row r="37" spans="1:8" x14ac:dyDescent="0.25">
      <c r="A37" t="s">
        <v>7</v>
      </c>
      <c r="B37" t="s">
        <v>8</v>
      </c>
      <c r="C37" t="s">
        <v>48</v>
      </c>
      <c r="D37" t="s">
        <v>53</v>
      </c>
      <c r="E37" t="s">
        <v>46</v>
      </c>
      <c r="F37" t="s">
        <v>47</v>
      </c>
      <c r="G37">
        <v>7.6</v>
      </c>
      <c r="H37">
        <v>0.95</v>
      </c>
    </row>
    <row r="38" spans="1:8" x14ac:dyDescent="0.25">
      <c r="A38" t="s">
        <v>7</v>
      </c>
      <c r="B38" t="s">
        <v>8</v>
      </c>
      <c r="C38" t="s">
        <v>18</v>
      </c>
      <c r="D38" t="s">
        <v>51</v>
      </c>
      <c r="E38" t="s">
        <v>49</v>
      </c>
      <c r="F38" t="s">
        <v>47</v>
      </c>
      <c r="G38">
        <v>2E-3</v>
      </c>
      <c r="H38">
        <v>1</v>
      </c>
    </row>
    <row r="39" spans="1:8" x14ac:dyDescent="0.25">
      <c r="A39" t="s">
        <v>7</v>
      </c>
      <c r="B39" t="s">
        <v>8</v>
      </c>
      <c r="C39" t="s">
        <v>15</v>
      </c>
      <c r="D39" t="s">
        <v>51</v>
      </c>
      <c r="E39" t="s">
        <v>49</v>
      </c>
      <c r="F39" t="s">
        <v>47</v>
      </c>
      <c r="G39">
        <v>2E-3</v>
      </c>
      <c r="H39">
        <v>1</v>
      </c>
    </row>
    <row r="40" spans="1:8" x14ac:dyDescent="0.25">
      <c r="A40" t="s">
        <v>7</v>
      </c>
      <c r="B40" t="s">
        <v>8</v>
      </c>
      <c r="C40" t="s">
        <v>22</v>
      </c>
      <c r="D40" t="s">
        <v>51</v>
      </c>
      <c r="E40" t="s">
        <v>49</v>
      </c>
      <c r="F40" t="s">
        <v>47</v>
      </c>
      <c r="G40">
        <v>2E-3</v>
      </c>
      <c r="H40">
        <v>1</v>
      </c>
    </row>
    <row r="41" spans="1:8" x14ac:dyDescent="0.25">
      <c r="A41" t="s">
        <v>7</v>
      </c>
      <c r="B41" t="s">
        <v>8</v>
      </c>
      <c r="C41" t="s">
        <v>9</v>
      </c>
      <c r="D41" t="s">
        <v>51</v>
      </c>
      <c r="E41" t="s">
        <v>49</v>
      </c>
      <c r="F41" t="s">
        <v>47</v>
      </c>
      <c r="G41">
        <v>2E-3</v>
      </c>
      <c r="H41">
        <v>1</v>
      </c>
    </row>
    <row r="42" spans="1:8" x14ac:dyDescent="0.25">
      <c r="A42" t="s">
        <v>7</v>
      </c>
      <c r="B42" t="s">
        <v>8</v>
      </c>
      <c r="C42" t="s">
        <v>10</v>
      </c>
      <c r="D42" t="s">
        <v>51</v>
      </c>
      <c r="E42" t="s">
        <v>49</v>
      </c>
      <c r="F42" t="s">
        <v>47</v>
      </c>
      <c r="G42">
        <v>2E-3</v>
      </c>
      <c r="H42">
        <v>1</v>
      </c>
    </row>
    <row r="43" spans="1:8" x14ac:dyDescent="0.25">
      <c r="A43" t="s">
        <v>7</v>
      </c>
      <c r="B43" t="s">
        <v>8</v>
      </c>
      <c r="C43" t="s">
        <v>12</v>
      </c>
      <c r="D43" t="s">
        <v>51</v>
      </c>
      <c r="E43" t="s">
        <v>49</v>
      </c>
      <c r="F43" t="s">
        <v>47</v>
      </c>
      <c r="G43">
        <v>2E-3</v>
      </c>
      <c r="H43">
        <v>1</v>
      </c>
    </row>
    <row r="44" spans="1:8" x14ac:dyDescent="0.25">
      <c r="A44" t="s">
        <v>7</v>
      </c>
      <c r="B44" t="s">
        <v>8</v>
      </c>
      <c r="C44" t="s">
        <v>16</v>
      </c>
      <c r="D44" t="s">
        <v>51</v>
      </c>
      <c r="E44" t="s">
        <v>49</v>
      </c>
      <c r="F44" t="s">
        <v>47</v>
      </c>
      <c r="G44">
        <v>2E-3</v>
      </c>
      <c r="H44">
        <v>1</v>
      </c>
    </row>
    <row r="45" spans="1:8" x14ac:dyDescent="0.25">
      <c r="A45" t="s">
        <v>7</v>
      </c>
      <c r="B45" t="s">
        <v>8</v>
      </c>
      <c r="C45" t="s">
        <v>17</v>
      </c>
      <c r="D45" t="s">
        <v>51</v>
      </c>
      <c r="E45" t="s">
        <v>49</v>
      </c>
      <c r="F45" t="s">
        <v>47</v>
      </c>
      <c r="G45">
        <v>2E-3</v>
      </c>
      <c r="H45">
        <v>1</v>
      </c>
    </row>
    <row r="46" spans="1:8" x14ac:dyDescent="0.25">
      <c r="A46" t="s">
        <v>7</v>
      </c>
      <c r="B46" t="s">
        <v>8</v>
      </c>
      <c r="C46" t="s">
        <v>48</v>
      </c>
      <c r="D46" t="s">
        <v>51</v>
      </c>
      <c r="E46" t="s">
        <v>49</v>
      </c>
      <c r="F46" t="s">
        <v>47</v>
      </c>
      <c r="G46">
        <v>2E-3</v>
      </c>
      <c r="H46">
        <v>1</v>
      </c>
    </row>
    <row r="47" spans="1:8" x14ac:dyDescent="0.25">
      <c r="A47" t="s">
        <v>7</v>
      </c>
      <c r="B47" t="s">
        <v>8</v>
      </c>
      <c r="C47" t="s">
        <v>18</v>
      </c>
      <c r="D47" t="s">
        <v>51</v>
      </c>
      <c r="E47" t="s">
        <v>50</v>
      </c>
      <c r="F47" t="s">
        <v>47</v>
      </c>
      <c r="G47">
        <v>285</v>
      </c>
      <c r="H47">
        <v>1.01</v>
      </c>
    </row>
    <row r="48" spans="1:8" x14ac:dyDescent="0.25">
      <c r="A48" t="s">
        <v>7</v>
      </c>
      <c r="B48" t="s">
        <v>8</v>
      </c>
      <c r="C48" t="s">
        <v>15</v>
      </c>
      <c r="D48" t="s">
        <v>51</v>
      </c>
      <c r="E48" t="s">
        <v>50</v>
      </c>
      <c r="F48" t="s">
        <v>47</v>
      </c>
      <c r="G48">
        <v>281</v>
      </c>
      <c r="H48">
        <v>1.01</v>
      </c>
    </row>
    <row r="49" spans="1:8" x14ac:dyDescent="0.25">
      <c r="A49" t="s">
        <v>7</v>
      </c>
      <c r="B49" t="s">
        <v>8</v>
      </c>
      <c r="C49" t="s">
        <v>22</v>
      </c>
      <c r="D49" t="s">
        <v>51</v>
      </c>
      <c r="E49" t="s">
        <v>50</v>
      </c>
      <c r="F49" t="s">
        <v>47</v>
      </c>
      <c r="G49">
        <v>275</v>
      </c>
      <c r="H49">
        <v>1.01</v>
      </c>
    </row>
    <row r="50" spans="1:8" x14ac:dyDescent="0.25">
      <c r="A50" t="s">
        <v>7</v>
      </c>
      <c r="B50" t="s">
        <v>8</v>
      </c>
      <c r="C50" t="s">
        <v>9</v>
      </c>
      <c r="D50" t="s">
        <v>51</v>
      </c>
      <c r="E50" t="s">
        <v>50</v>
      </c>
      <c r="F50" t="s">
        <v>47</v>
      </c>
      <c r="G50">
        <v>275</v>
      </c>
      <c r="H50">
        <v>1.01</v>
      </c>
    </row>
    <row r="51" spans="1:8" x14ac:dyDescent="0.25">
      <c r="A51" t="s">
        <v>7</v>
      </c>
      <c r="B51" t="s">
        <v>8</v>
      </c>
      <c r="C51" t="s">
        <v>10</v>
      </c>
      <c r="D51" t="s">
        <v>51</v>
      </c>
      <c r="E51" t="s">
        <v>50</v>
      </c>
      <c r="F51" t="s">
        <v>47</v>
      </c>
      <c r="G51">
        <v>268</v>
      </c>
      <c r="H51">
        <v>1.01</v>
      </c>
    </row>
    <row r="52" spans="1:8" x14ac:dyDescent="0.25">
      <c r="A52" t="s">
        <v>7</v>
      </c>
      <c r="B52" t="s">
        <v>8</v>
      </c>
      <c r="C52" t="s">
        <v>12</v>
      </c>
      <c r="D52" t="s">
        <v>51</v>
      </c>
      <c r="E52" t="s">
        <v>50</v>
      </c>
      <c r="F52" t="s">
        <v>47</v>
      </c>
      <c r="G52">
        <v>260</v>
      </c>
      <c r="H52">
        <v>1.01</v>
      </c>
    </row>
    <row r="53" spans="1:8" x14ac:dyDescent="0.25">
      <c r="A53" t="s">
        <v>7</v>
      </c>
      <c r="B53" t="s">
        <v>8</v>
      </c>
      <c r="C53" t="s">
        <v>16</v>
      </c>
      <c r="D53" t="s">
        <v>51</v>
      </c>
      <c r="E53" t="s">
        <v>50</v>
      </c>
      <c r="F53" t="s">
        <v>47</v>
      </c>
      <c r="G53">
        <v>260</v>
      </c>
      <c r="H53">
        <v>1.01</v>
      </c>
    </row>
    <row r="54" spans="1:8" x14ac:dyDescent="0.25">
      <c r="A54" t="s">
        <v>7</v>
      </c>
      <c r="B54" t="s">
        <v>8</v>
      </c>
      <c r="C54" t="s">
        <v>17</v>
      </c>
      <c r="D54" t="s">
        <v>51</v>
      </c>
      <c r="E54" t="s">
        <v>50</v>
      </c>
      <c r="F54" t="s">
        <v>47</v>
      </c>
      <c r="G54">
        <v>260</v>
      </c>
      <c r="H54">
        <v>1.01</v>
      </c>
    </row>
    <row r="55" spans="1:8" x14ac:dyDescent="0.25">
      <c r="A55" t="s">
        <v>7</v>
      </c>
      <c r="B55" t="s">
        <v>8</v>
      </c>
      <c r="C55" t="s">
        <v>48</v>
      </c>
      <c r="D55" t="s">
        <v>51</v>
      </c>
      <c r="E55" t="s">
        <v>50</v>
      </c>
      <c r="F55" t="s">
        <v>47</v>
      </c>
      <c r="G55">
        <v>260</v>
      </c>
      <c r="H55">
        <v>1.01</v>
      </c>
    </row>
    <row r="56" spans="1:8" x14ac:dyDescent="0.25">
      <c r="A56" t="s">
        <v>7</v>
      </c>
      <c r="B56" t="s">
        <v>8</v>
      </c>
      <c r="C56" t="s">
        <v>18</v>
      </c>
      <c r="D56" t="s">
        <v>52</v>
      </c>
      <c r="E56" t="s">
        <v>46</v>
      </c>
      <c r="F56" t="s">
        <v>47</v>
      </c>
      <c r="G56">
        <v>11.2</v>
      </c>
      <c r="H56">
        <v>0.95</v>
      </c>
    </row>
    <row r="57" spans="1:8" x14ac:dyDescent="0.25">
      <c r="A57" t="s">
        <v>7</v>
      </c>
      <c r="B57" t="s">
        <v>8</v>
      </c>
      <c r="C57" t="s">
        <v>15</v>
      </c>
      <c r="D57" t="s">
        <v>52</v>
      </c>
      <c r="E57" t="s">
        <v>46</v>
      </c>
      <c r="F57" t="s">
        <v>47</v>
      </c>
      <c r="G57">
        <v>9.8000000000000007</v>
      </c>
      <c r="H57">
        <v>0.95</v>
      </c>
    </row>
    <row r="58" spans="1:8" x14ac:dyDescent="0.25">
      <c r="A58" t="s">
        <v>7</v>
      </c>
      <c r="B58" t="s">
        <v>8</v>
      </c>
      <c r="C58" t="s">
        <v>22</v>
      </c>
      <c r="D58" t="s">
        <v>52</v>
      </c>
      <c r="E58" t="s">
        <v>46</v>
      </c>
      <c r="F58" t="s">
        <v>47</v>
      </c>
      <c r="G58">
        <v>11.5</v>
      </c>
      <c r="H58">
        <v>0.95</v>
      </c>
    </row>
    <row r="59" spans="1:8" x14ac:dyDescent="0.25">
      <c r="A59" t="s">
        <v>7</v>
      </c>
      <c r="B59" t="s">
        <v>8</v>
      </c>
      <c r="C59" t="s">
        <v>9</v>
      </c>
      <c r="D59" t="s">
        <v>52</v>
      </c>
      <c r="E59" t="s">
        <v>46</v>
      </c>
      <c r="F59" t="s">
        <v>47</v>
      </c>
      <c r="G59">
        <v>11.5</v>
      </c>
      <c r="H59">
        <v>0.95</v>
      </c>
    </row>
    <row r="60" spans="1:8" x14ac:dyDescent="0.25">
      <c r="A60" t="s">
        <v>7</v>
      </c>
      <c r="B60" t="s">
        <v>8</v>
      </c>
      <c r="C60" t="s">
        <v>10</v>
      </c>
      <c r="D60" t="s">
        <v>52</v>
      </c>
      <c r="E60" t="s">
        <v>46</v>
      </c>
      <c r="F60" t="s">
        <v>47</v>
      </c>
      <c r="G60">
        <v>13.3</v>
      </c>
      <c r="H60">
        <v>0.95</v>
      </c>
    </row>
    <row r="61" spans="1:8" x14ac:dyDescent="0.25">
      <c r="A61" t="s">
        <v>7</v>
      </c>
      <c r="B61" t="s">
        <v>8</v>
      </c>
      <c r="C61" t="s">
        <v>12</v>
      </c>
      <c r="D61" t="s">
        <v>52</v>
      </c>
      <c r="E61" t="s">
        <v>46</v>
      </c>
      <c r="F61" t="s">
        <v>47</v>
      </c>
      <c r="G61">
        <v>11.2</v>
      </c>
      <c r="H61">
        <v>0.95</v>
      </c>
    </row>
    <row r="62" spans="1:8" x14ac:dyDescent="0.25">
      <c r="A62" t="s">
        <v>7</v>
      </c>
      <c r="B62" t="s">
        <v>8</v>
      </c>
      <c r="C62" t="s">
        <v>16</v>
      </c>
      <c r="D62" t="s">
        <v>52</v>
      </c>
      <c r="E62" t="s">
        <v>46</v>
      </c>
      <c r="F62" t="s">
        <v>47</v>
      </c>
      <c r="G62">
        <v>11.2</v>
      </c>
      <c r="H62">
        <v>0.95</v>
      </c>
    </row>
    <row r="63" spans="1:8" x14ac:dyDescent="0.25">
      <c r="A63" t="s">
        <v>7</v>
      </c>
      <c r="B63" t="s">
        <v>8</v>
      </c>
      <c r="C63" t="s">
        <v>48</v>
      </c>
      <c r="D63" t="s">
        <v>54</v>
      </c>
      <c r="E63" t="s">
        <v>46</v>
      </c>
      <c r="F63" t="s">
        <v>47</v>
      </c>
      <c r="G63">
        <v>5.2</v>
      </c>
      <c r="H63">
        <v>0.95</v>
      </c>
    </row>
    <row r="64" spans="1:8" x14ac:dyDescent="0.25">
      <c r="A64" t="s">
        <v>7</v>
      </c>
      <c r="B64" t="s">
        <v>8</v>
      </c>
      <c r="C64" t="s">
        <v>48</v>
      </c>
      <c r="D64" t="s">
        <v>55</v>
      </c>
      <c r="E64" t="s">
        <v>46</v>
      </c>
      <c r="F64" t="s">
        <v>47</v>
      </c>
      <c r="G64" s="24">
        <v>3.5</v>
      </c>
      <c r="H64">
        <v>1.04</v>
      </c>
    </row>
    <row r="65" spans="1:8" x14ac:dyDescent="0.25">
      <c r="A65" t="s">
        <v>7</v>
      </c>
      <c r="B65" t="s">
        <v>8</v>
      </c>
      <c r="C65" t="s">
        <v>18</v>
      </c>
      <c r="D65" t="s">
        <v>52</v>
      </c>
      <c r="E65" t="s">
        <v>49</v>
      </c>
      <c r="F65" t="s">
        <v>47</v>
      </c>
      <c r="G65">
        <v>2E-3</v>
      </c>
      <c r="H65">
        <v>1</v>
      </c>
    </row>
    <row r="66" spans="1:8" x14ac:dyDescent="0.25">
      <c r="A66" t="s">
        <v>7</v>
      </c>
      <c r="B66" t="s">
        <v>8</v>
      </c>
      <c r="C66" t="s">
        <v>15</v>
      </c>
      <c r="D66" t="s">
        <v>52</v>
      </c>
      <c r="E66" t="s">
        <v>49</v>
      </c>
      <c r="F66" t="s">
        <v>47</v>
      </c>
      <c r="G66">
        <v>2E-3</v>
      </c>
      <c r="H66">
        <v>1</v>
      </c>
    </row>
    <row r="67" spans="1:8" x14ac:dyDescent="0.25">
      <c r="A67" t="s">
        <v>7</v>
      </c>
      <c r="B67" t="s">
        <v>8</v>
      </c>
      <c r="C67" t="s">
        <v>22</v>
      </c>
      <c r="D67" t="s">
        <v>52</v>
      </c>
      <c r="E67" t="s">
        <v>49</v>
      </c>
      <c r="F67" t="s">
        <v>47</v>
      </c>
      <c r="G67">
        <v>2E-3</v>
      </c>
      <c r="H67">
        <v>1</v>
      </c>
    </row>
    <row r="68" spans="1:8" x14ac:dyDescent="0.25">
      <c r="A68" t="s">
        <v>7</v>
      </c>
      <c r="B68" t="s">
        <v>8</v>
      </c>
      <c r="C68" t="s">
        <v>9</v>
      </c>
      <c r="D68" t="s">
        <v>52</v>
      </c>
      <c r="E68" t="s">
        <v>49</v>
      </c>
      <c r="F68" t="s">
        <v>47</v>
      </c>
      <c r="G68">
        <v>2E-3</v>
      </c>
      <c r="H68">
        <v>1</v>
      </c>
    </row>
    <row r="69" spans="1:8" x14ac:dyDescent="0.25">
      <c r="A69" t="s">
        <v>7</v>
      </c>
      <c r="B69" t="s">
        <v>8</v>
      </c>
      <c r="C69" t="s">
        <v>10</v>
      </c>
      <c r="D69" t="s">
        <v>52</v>
      </c>
      <c r="E69" t="s">
        <v>49</v>
      </c>
      <c r="F69" t="s">
        <v>47</v>
      </c>
      <c r="G69">
        <v>2E-3</v>
      </c>
      <c r="H69">
        <v>1</v>
      </c>
    </row>
    <row r="70" spans="1:8" x14ac:dyDescent="0.25">
      <c r="A70" t="s">
        <v>7</v>
      </c>
      <c r="B70" t="s">
        <v>8</v>
      </c>
      <c r="C70" t="s">
        <v>12</v>
      </c>
      <c r="D70" t="s">
        <v>52</v>
      </c>
      <c r="E70" t="s">
        <v>49</v>
      </c>
      <c r="F70" t="s">
        <v>47</v>
      </c>
      <c r="G70">
        <v>2E-3</v>
      </c>
      <c r="H70">
        <v>1</v>
      </c>
    </row>
    <row r="71" spans="1:8" x14ac:dyDescent="0.25">
      <c r="A71" t="s">
        <v>7</v>
      </c>
      <c r="B71" t="s">
        <v>8</v>
      </c>
      <c r="C71" t="s">
        <v>16</v>
      </c>
      <c r="D71" t="s">
        <v>52</v>
      </c>
      <c r="E71" t="s">
        <v>49</v>
      </c>
      <c r="F71" t="s">
        <v>47</v>
      </c>
      <c r="G71">
        <v>2E-3</v>
      </c>
      <c r="H71">
        <v>1</v>
      </c>
    </row>
    <row r="72" spans="1:8" x14ac:dyDescent="0.25">
      <c r="A72" t="s">
        <v>7</v>
      </c>
      <c r="B72" t="s">
        <v>8</v>
      </c>
      <c r="C72" t="s">
        <v>17</v>
      </c>
      <c r="D72" t="s">
        <v>52</v>
      </c>
      <c r="E72" t="s">
        <v>49</v>
      </c>
      <c r="F72" t="s">
        <v>47</v>
      </c>
      <c r="G72">
        <v>2E-3</v>
      </c>
      <c r="H72">
        <v>1</v>
      </c>
    </row>
    <row r="73" spans="1:8" x14ac:dyDescent="0.25">
      <c r="A73" t="s">
        <v>7</v>
      </c>
      <c r="B73" t="s">
        <v>8</v>
      </c>
      <c r="C73" t="s">
        <v>48</v>
      </c>
      <c r="D73" t="s">
        <v>52</v>
      </c>
      <c r="E73" t="s">
        <v>49</v>
      </c>
      <c r="F73" t="s">
        <v>47</v>
      </c>
      <c r="G73">
        <v>2E-3</v>
      </c>
      <c r="H73">
        <v>1</v>
      </c>
    </row>
    <row r="74" spans="1:8" x14ac:dyDescent="0.25">
      <c r="A74" t="s">
        <v>7</v>
      </c>
      <c r="B74" t="s">
        <v>8</v>
      </c>
      <c r="C74" t="s">
        <v>18</v>
      </c>
      <c r="D74" t="s">
        <v>52</v>
      </c>
      <c r="E74" t="s">
        <v>50</v>
      </c>
      <c r="F74" t="s">
        <v>47</v>
      </c>
      <c r="G74">
        <v>270</v>
      </c>
      <c r="H74">
        <v>1.01</v>
      </c>
    </row>
    <row r="75" spans="1:8" x14ac:dyDescent="0.25">
      <c r="A75" t="s">
        <v>7</v>
      </c>
      <c r="B75" t="s">
        <v>8</v>
      </c>
      <c r="C75" t="s">
        <v>15</v>
      </c>
      <c r="D75" t="s">
        <v>52</v>
      </c>
      <c r="E75" t="s">
        <v>50</v>
      </c>
      <c r="F75" t="s">
        <v>47</v>
      </c>
      <c r="G75">
        <v>262</v>
      </c>
      <c r="H75">
        <v>1.01</v>
      </c>
    </row>
    <row r="76" spans="1:8" x14ac:dyDescent="0.25">
      <c r="A76" t="s">
        <v>7</v>
      </c>
      <c r="B76" t="s">
        <v>8</v>
      </c>
      <c r="C76" t="s">
        <v>22</v>
      </c>
      <c r="D76" t="s">
        <v>52</v>
      </c>
      <c r="E76" t="s">
        <v>50</v>
      </c>
      <c r="F76" t="s">
        <v>47</v>
      </c>
      <c r="G76">
        <v>260</v>
      </c>
      <c r="H76">
        <v>1.01</v>
      </c>
    </row>
    <row r="77" spans="1:8" x14ac:dyDescent="0.25">
      <c r="A77" t="s">
        <v>7</v>
      </c>
      <c r="B77" t="s">
        <v>8</v>
      </c>
      <c r="C77" t="s">
        <v>9</v>
      </c>
      <c r="D77" t="s">
        <v>52</v>
      </c>
      <c r="E77" t="s">
        <v>50</v>
      </c>
      <c r="F77" t="s">
        <v>47</v>
      </c>
      <c r="G77">
        <v>260</v>
      </c>
      <c r="H77">
        <v>1.01</v>
      </c>
    </row>
    <row r="78" spans="1:8" x14ac:dyDescent="0.25">
      <c r="A78" t="s">
        <v>7</v>
      </c>
      <c r="B78" t="s">
        <v>8</v>
      </c>
      <c r="C78" t="s">
        <v>10</v>
      </c>
      <c r="D78" t="s">
        <v>52</v>
      </c>
      <c r="E78" t="s">
        <v>50</v>
      </c>
      <c r="F78" t="s">
        <v>47</v>
      </c>
      <c r="G78">
        <v>255</v>
      </c>
      <c r="H78">
        <v>1.01</v>
      </c>
    </row>
    <row r="79" spans="1:8" x14ac:dyDescent="0.25">
      <c r="A79" t="s">
        <v>7</v>
      </c>
      <c r="B79" t="s">
        <v>8</v>
      </c>
      <c r="C79" t="s">
        <v>12</v>
      </c>
      <c r="D79" t="s">
        <v>52</v>
      </c>
      <c r="E79" t="s">
        <v>50</v>
      </c>
      <c r="F79" t="s">
        <v>47</v>
      </c>
      <c r="G79">
        <v>250</v>
      </c>
      <c r="H79">
        <v>1.01</v>
      </c>
    </row>
    <row r="80" spans="1:8" x14ac:dyDescent="0.25">
      <c r="A80" t="s">
        <v>7</v>
      </c>
      <c r="B80" t="s">
        <v>8</v>
      </c>
      <c r="C80" t="s">
        <v>16</v>
      </c>
      <c r="D80" t="s">
        <v>52</v>
      </c>
      <c r="E80" t="s">
        <v>50</v>
      </c>
      <c r="F80" t="s">
        <v>47</v>
      </c>
      <c r="G80">
        <v>250</v>
      </c>
      <c r="H80">
        <v>1.01</v>
      </c>
    </row>
    <row r="81" spans="1:8" x14ac:dyDescent="0.25">
      <c r="A81" t="s">
        <v>7</v>
      </c>
      <c r="B81" t="s">
        <v>8</v>
      </c>
      <c r="C81" t="s">
        <v>17</v>
      </c>
      <c r="D81" t="s">
        <v>52</v>
      </c>
      <c r="E81" t="s">
        <v>50</v>
      </c>
      <c r="F81" t="s">
        <v>47</v>
      </c>
      <c r="G81">
        <v>250</v>
      </c>
      <c r="H81">
        <v>1.01</v>
      </c>
    </row>
    <row r="82" spans="1:8" x14ac:dyDescent="0.25">
      <c r="A82" t="s">
        <v>7</v>
      </c>
      <c r="B82" t="s">
        <v>8</v>
      </c>
      <c r="C82" t="s">
        <v>48</v>
      </c>
      <c r="D82" t="s">
        <v>52</v>
      </c>
      <c r="E82" t="s">
        <v>50</v>
      </c>
      <c r="F82" t="s">
        <v>47</v>
      </c>
      <c r="G82">
        <v>250</v>
      </c>
      <c r="H82">
        <v>1.01</v>
      </c>
    </row>
    <row r="83" spans="1:8" x14ac:dyDescent="0.25">
      <c r="A83" t="s">
        <v>7</v>
      </c>
      <c r="B83" t="s">
        <v>8</v>
      </c>
      <c r="C83" t="s">
        <v>18</v>
      </c>
      <c r="D83" t="s">
        <v>53</v>
      </c>
      <c r="E83" t="s">
        <v>46</v>
      </c>
      <c r="F83" t="s">
        <v>47</v>
      </c>
      <c r="G83">
        <v>11.2</v>
      </c>
      <c r="H83">
        <v>0.95</v>
      </c>
    </row>
    <row r="84" spans="1:8" x14ac:dyDescent="0.25">
      <c r="A84" t="s">
        <v>7</v>
      </c>
      <c r="B84" t="s">
        <v>8</v>
      </c>
      <c r="C84" t="s">
        <v>15</v>
      </c>
      <c r="D84" t="s">
        <v>53</v>
      </c>
      <c r="E84" t="s">
        <v>46</v>
      </c>
      <c r="F84" t="s">
        <v>47</v>
      </c>
      <c r="G84">
        <v>9.8000000000000007</v>
      </c>
      <c r="H84">
        <v>0.95</v>
      </c>
    </row>
    <row r="85" spans="1:8" x14ac:dyDescent="0.25">
      <c r="A85" t="s">
        <v>7</v>
      </c>
      <c r="B85" t="s">
        <v>8</v>
      </c>
      <c r="C85" t="s">
        <v>22</v>
      </c>
      <c r="D85" t="s">
        <v>53</v>
      </c>
      <c r="E85" t="s">
        <v>46</v>
      </c>
      <c r="F85" t="s">
        <v>47</v>
      </c>
      <c r="G85">
        <v>7.7</v>
      </c>
      <c r="H85">
        <v>0.95</v>
      </c>
    </row>
    <row r="86" spans="1:8" x14ac:dyDescent="0.25">
      <c r="A86" t="s">
        <v>7</v>
      </c>
      <c r="B86" t="s">
        <v>8</v>
      </c>
      <c r="C86" t="s">
        <v>9</v>
      </c>
      <c r="D86" t="s">
        <v>53</v>
      </c>
      <c r="E86" t="s">
        <v>46</v>
      </c>
      <c r="F86" t="s">
        <v>47</v>
      </c>
      <c r="G86">
        <v>7.7</v>
      </c>
      <c r="H86">
        <v>0.95</v>
      </c>
    </row>
    <row r="87" spans="1:8" x14ac:dyDescent="0.25">
      <c r="A87" t="s">
        <v>7</v>
      </c>
      <c r="B87" t="s">
        <v>8</v>
      </c>
      <c r="C87" t="s">
        <v>10</v>
      </c>
      <c r="D87" t="s">
        <v>53</v>
      </c>
      <c r="E87" t="s">
        <v>46</v>
      </c>
      <c r="F87" t="s">
        <v>47</v>
      </c>
      <c r="G87">
        <v>8.1</v>
      </c>
      <c r="H87">
        <v>0.95</v>
      </c>
    </row>
    <row r="88" spans="1:8" x14ac:dyDescent="0.25">
      <c r="A88" t="s">
        <v>7</v>
      </c>
      <c r="B88" t="s">
        <v>8</v>
      </c>
      <c r="C88" t="s">
        <v>12</v>
      </c>
      <c r="D88" t="s">
        <v>53</v>
      </c>
      <c r="E88" t="s">
        <v>46</v>
      </c>
      <c r="F88" t="s">
        <v>47</v>
      </c>
      <c r="G88">
        <v>7.6</v>
      </c>
      <c r="H88">
        <v>0.95</v>
      </c>
    </row>
    <row r="89" spans="1:8" x14ac:dyDescent="0.25">
      <c r="A89" t="s">
        <v>7</v>
      </c>
      <c r="B89" t="s">
        <v>8</v>
      </c>
      <c r="C89" t="s">
        <v>16</v>
      </c>
      <c r="D89" t="s">
        <v>53</v>
      </c>
      <c r="E89" t="s">
        <v>46</v>
      </c>
      <c r="F89" t="s">
        <v>47</v>
      </c>
      <c r="G89">
        <v>7.6</v>
      </c>
      <c r="H89">
        <v>0.95</v>
      </c>
    </row>
    <row r="90" spans="1:8" x14ac:dyDescent="0.25">
      <c r="A90" t="s">
        <v>7</v>
      </c>
      <c r="B90" t="s">
        <v>8</v>
      </c>
      <c r="C90" t="s">
        <v>48</v>
      </c>
      <c r="D90" t="s">
        <v>56</v>
      </c>
      <c r="E90" t="s">
        <v>46</v>
      </c>
      <c r="F90" t="s">
        <v>47</v>
      </c>
      <c r="G90" s="24">
        <v>3.5</v>
      </c>
      <c r="H90">
        <v>1</v>
      </c>
    </row>
    <row r="91" spans="1:8" x14ac:dyDescent="0.25">
      <c r="A91" t="s">
        <v>7</v>
      </c>
      <c r="B91" t="s">
        <v>8</v>
      </c>
      <c r="C91" t="s">
        <v>48</v>
      </c>
      <c r="D91" t="s">
        <v>57</v>
      </c>
      <c r="E91" t="s">
        <v>46</v>
      </c>
      <c r="F91" t="s">
        <v>47</v>
      </c>
      <c r="G91" s="24">
        <v>3.5</v>
      </c>
      <c r="H91">
        <v>1</v>
      </c>
    </row>
    <row r="92" spans="1:8" x14ac:dyDescent="0.25">
      <c r="A92" t="s">
        <v>7</v>
      </c>
      <c r="B92" t="s">
        <v>8</v>
      </c>
      <c r="C92" t="s">
        <v>18</v>
      </c>
      <c r="D92" t="s">
        <v>53</v>
      </c>
      <c r="E92" t="s">
        <v>49</v>
      </c>
      <c r="F92" t="s">
        <v>47</v>
      </c>
      <c r="G92">
        <v>2E-3</v>
      </c>
      <c r="H92">
        <v>1</v>
      </c>
    </row>
    <row r="93" spans="1:8" x14ac:dyDescent="0.25">
      <c r="A93" t="s">
        <v>7</v>
      </c>
      <c r="B93" t="s">
        <v>8</v>
      </c>
      <c r="C93" t="s">
        <v>15</v>
      </c>
      <c r="D93" t="s">
        <v>53</v>
      </c>
      <c r="E93" t="s">
        <v>49</v>
      </c>
      <c r="F93" t="s">
        <v>47</v>
      </c>
      <c r="G93">
        <v>2E-3</v>
      </c>
      <c r="H93">
        <v>1</v>
      </c>
    </row>
    <row r="94" spans="1:8" x14ac:dyDescent="0.25">
      <c r="A94" t="s">
        <v>7</v>
      </c>
      <c r="B94" t="s">
        <v>8</v>
      </c>
      <c r="C94" t="s">
        <v>22</v>
      </c>
      <c r="D94" t="s">
        <v>53</v>
      </c>
      <c r="E94" t="s">
        <v>49</v>
      </c>
      <c r="F94" t="s">
        <v>47</v>
      </c>
      <c r="G94">
        <v>2E-3</v>
      </c>
      <c r="H94">
        <v>1</v>
      </c>
    </row>
    <row r="95" spans="1:8" x14ac:dyDescent="0.25">
      <c r="A95" t="s">
        <v>7</v>
      </c>
      <c r="B95" t="s">
        <v>8</v>
      </c>
      <c r="C95" t="s">
        <v>9</v>
      </c>
      <c r="D95" t="s">
        <v>53</v>
      </c>
      <c r="E95" t="s">
        <v>49</v>
      </c>
      <c r="F95" t="s">
        <v>47</v>
      </c>
      <c r="G95">
        <v>2E-3</v>
      </c>
      <c r="H95">
        <v>1</v>
      </c>
    </row>
    <row r="96" spans="1:8" x14ac:dyDescent="0.25">
      <c r="A96" t="s">
        <v>7</v>
      </c>
      <c r="B96" t="s">
        <v>8</v>
      </c>
      <c r="C96" t="s">
        <v>10</v>
      </c>
      <c r="D96" t="s">
        <v>53</v>
      </c>
      <c r="E96" t="s">
        <v>49</v>
      </c>
      <c r="F96" t="s">
        <v>47</v>
      </c>
      <c r="G96">
        <v>2E-3</v>
      </c>
      <c r="H96">
        <v>1</v>
      </c>
    </row>
    <row r="97" spans="1:8" x14ac:dyDescent="0.25">
      <c r="A97" t="s">
        <v>7</v>
      </c>
      <c r="B97" t="s">
        <v>8</v>
      </c>
      <c r="C97" t="s">
        <v>12</v>
      </c>
      <c r="D97" t="s">
        <v>53</v>
      </c>
      <c r="E97" t="s">
        <v>49</v>
      </c>
      <c r="F97" t="s">
        <v>47</v>
      </c>
      <c r="G97">
        <v>2E-3</v>
      </c>
      <c r="H97">
        <v>1</v>
      </c>
    </row>
    <row r="98" spans="1:8" x14ac:dyDescent="0.25">
      <c r="A98" t="s">
        <v>7</v>
      </c>
      <c r="B98" t="s">
        <v>8</v>
      </c>
      <c r="C98" t="s">
        <v>16</v>
      </c>
      <c r="D98" t="s">
        <v>53</v>
      </c>
      <c r="E98" t="s">
        <v>49</v>
      </c>
      <c r="F98" t="s">
        <v>47</v>
      </c>
      <c r="G98">
        <v>2E-3</v>
      </c>
      <c r="H98">
        <v>1</v>
      </c>
    </row>
    <row r="99" spans="1:8" x14ac:dyDescent="0.25">
      <c r="A99" t="s">
        <v>7</v>
      </c>
      <c r="B99" t="s">
        <v>8</v>
      </c>
      <c r="C99" t="s">
        <v>17</v>
      </c>
      <c r="D99" t="s">
        <v>53</v>
      </c>
      <c r="E99" t="s">
        <v>49</v>
      </c>
      <c r="F99" t="s">
        <v>47</v>
      </c>
      <c r="G99">
        <v>2E-3</v>
      </c>
      <c r="H99">
        <v>1</v>
      </c>
    </row>
    <row r="100" spans="1:8" x14ac:dyDescent="0.25">
      <c r="A100" t="s">
        <v>7</v>
      </c>
      <c r="B100" t="s">
        <v>8</v>
      </c>
      <c r="C100" t="s">
        <v>48</v>
      </c>
      <c r="D100" t="s">
        <v>53</v>
      </c>
      <c r="E100" t="s">
        <v>49</v>
      </c>
      <c r="F100" t="s">
        <v>47</v>
      </c>
      <c r="G100">
        <v>2E-3</v>
      </c>
      <c r="H100">
        <v>1</v>
      </c>
    </row>
    <row r="101" spans="1:8" x14ac:dyDescent="0.25">
      <c r="A101" t="s">
        <v>7</v>
      </c>
      <c r="B101" t="s">
        <v>8</v>
      </c>
      <c r="C101" t="s">
        <v>18</v>
      </c>
      <c r="D101" t="s">
        <v>53</v>
      </c>
      <c r="E101" t="s">
        <v>50</v>
      </c>
      <c r="F101" t="s">
        <v>47</v>
      </c>
      <c r="G101">
        <v>270</v>
      </c>
      <c r="H101">
        <v>1.01</v>
      </c>
    </row>
    <row r="102" spans="1:8" x14ac:dyDescent="0.25">
      <c r="A102" t="s">
        <v>7</v>
      </c>
      <c r="B102" t="s">
        <v>8</v>
      </c>
      <c r="C102" t="s">
        <v>15</v>
      </c>
      <c r="D102" t="s">
        <v>53</v>
      </c>
      <c r="E102" t="s">
        <v>50</v>
      </c>
      <c r="F102" t="s">
        <v>47</v>
      </c>
      <c r="G102">
        <v>262</v>
      </c>
      <c r="H102">
        <v>1.01</v>
      </c>
    </row>
    <row r="103" spans="1:8" x14ac:dyDescent="0.25">
      <c r="A103" t="s">
        <v>7</v>
      </c>
      <c r="B103" t="s">
        <v>8</v>
      </c>
      <c r="C103" t="s">
        <v>22</v>
      </c>
      <c r="D103" t="s">
        <v>53</v>
      </c>
      <c r="E103" t="s">
        <v>50</v>
      </c>
      <c r="F103" t="s">
        <v>47</v>
      </c>
      <c r="G103">
        <v>260</v>
      </c>
      <c r="H103">
        <v>1.01</v>
      </c>
    </row>
    <row r="104" spans="1:8" x14ac:dyDescent="0.25">
      <c r="A104" t="s">
        <v>7</v>
      </c>
      <c r="B104" t="s">
        <v>8</v>
      </c>
      <c r="C104" t="s">
        <v>9</v>
      </c>
      <c r="D104" t="s">
        <v>53</v>
      </c>
      <c r="E104" t="s">
        <v>50</v>
      </c>
      <c r="F104" t="s">
        <v>47</v>
      </c>
      <c r="G104">
        <v>260</v>
      </c>
      <c r="H104">
        <v>1.01</v>
      </c>
    </row>
    <row r="105" spans="1:8" x14ac:dyDescent="0.25">
      <c r="A105" t="s">
        <v>7</v>
      </c>
      <c r="B105" t="s">
        <v>8</v>
      </c>
      <c r="C105" t="s">
        <v>10</v>
      </c>
      <c r="D105" t="s">
        <v>53</v>
      </c>
      <c r="E105" t="s">
        <v>50</v>
      </c>
      <c r="F105" t="s">
        <v>47</v>
      </c>
      <c r="G105">
        <v>255</v>
      </c>
      <c r="H105">
        <v>1.01</v>
      </c>
    </row>
    <row r="106" spans="1:8" x14ac:dyDescent="0.25">
      <c r="A106" t="s">
        <v>7</v>
      </c>
      <c r="B106" t="s">
        <v>8</v>
      </c>
      <c r="C106" t="s">
        <v>12</v>
      </c>
      <c r="D106" t="s">
        <v>53</v>
      </c>
      <c r="E106" t="s">
        <v>50</v>
      </c>
      <c r="F106" t="s">
        <v>47</v>
      </c>
      <c r="G106">
        <v>250</v>
      </c>
      <c r="H106">
        <v>1.01</v>
      </c>
    </row>
    <row r="107" spans="1:8" x14ac:dyDescent="0.25">
      <c r="A107" t="s">
        <v>7</v>
      </c>
      <c r="B107" t="s">
        <v>8</v>
      </c>
      <c r="C107" t="s">
        <v>16</v>
      </c>
      <c r="D107" t="s">
        <v>53</v>
      </c>
      <c r="E107" t="s">
        <v>50</v>
      </c>
      <c r="F107" t="s">
        <v>47</v>
      </c>
      <c r="G107">
        <v>250</v>
      </c>
      <c r="H107">
        <v>1.01</v>
      </c>
    </row>
    <row r="108" spans="1:8" x14ac:dyDescent="0.25">
      <c r="A108" t="s">
        <v>7</v>
      </c>
      <c r="B108" t="s">
        <v>8</v>
      </c>
      <c r="C108" t="s">
        <v>17</v>
      </c>
      <c r="D108" t="s">
        <v>53</v>
      </c>
      <c r="E108" t="s">
        <v>50</v>
      </c>
      <c r="F108" t="s">
        <v>47</v>
      </c>
      <c r="G108">
        <v>250</v>
      </c>
      <c r="H108">
        <v>1.01</v>
      </c>
    </row>
    <row r="109" spans="1:8" x14ac:dyDescent="0.25">
      <c r="A109" t="s">
        <v>7</v>
      </c>
      <c r="B109" t="s">
        <v>8</v>
      </c>
      <c r="C109" t="s">
        <v>48</v>
      </c>
      <c r="D109" t="s">
        <v>53</v>
      </c>
      <c r="E109" t="s">
        <v>50</v>
      </c>
      <c r="F109" t="s">
        <v>47</v>
      </c>
      <c r="G109">
        <v>250</v>
      </c>
      <c r="H109">
        <v>1.01</v>
      </c>
    </row>
    <row r="110" spans="1:8" x14ac:dyDescent="0.25">
      <c r="A110" t="s">
        <v>7</v>
      </c>
      <c r="B110" t="s">
        <v>8</v>
      </c>
      <c r="C110" t="s">
        <v>18</v>
      </c>
      <c r="D110" t="s">
        <v>54</v>
      </c>
      <c r="E110" t="s">
        <v>46</v>
      </c>
      <c r="F110" t="s">
        <v>47</v>
      </c>
      <c r="G110">
        <v>11.2</v>
      </c>
      <c r="H110">
        <v>0.95</v>
      </c>
    </row>
    <row r="111" spans="1:8" x14ac:dyDescent="0.25">
      <c r="A111" t="s">
        <v>7</v>
      </c>
      <c r="B111" t="s">
        <v>8</v>
      </c>
      <c r="C111" t="s">
        <v>15</v>
      </c>
      <c r="D111" t="s">
        <v>54</v>
      </c>
      <c r="E111" t="s">
        <v>46</v>
      </c>
      <c r="F111" t="s">
        <v>47</v>
      </c>
      <c r="G111">
        <v>6.5</v>
      </c>
      <c r="H111">
        <v>0.95</v>
      </c>
    </row>
    <row r="112" spans="1:8" x14ac:dyDescent="0.25">
      <c r="A112" t="s">
        <v>7</v>
      </c>
      <c r="B112" t="s">
        <v>8</v>
      </c>
      <c r="C112" t="s">
        <v>22</v>
      </c>
      <c r="D112" t="s">
        <v>54</v>
      </c>
      <c r="E112" t="s">
        <v>46</v>
      </c>
      <c r="F112" t="s">
        <v>47</v>
      </c>
      <c r="G112">
        <v>5.5</v>
      </c>
      <c r="H112">
        <v>0.95</v>
      </c>
    </row>
    <row r="113" spans="1:8" x14ac:dyDescent="0.25">
      <c r="A113" t="s">
        <v>7</v>
      </c>
      <c r="B113" t="s">
        <v>8</v>
      </c>
      <c r="C113" t="s">
        <v>9</v>
      </c>
      <c r="D113" t="s">
        <v>54</v>
      </c>
      <c r="E113" t="s">
        <v>46</v>
      </c>
      <c r="F113" t="s">
        <v>47</v>
      </c>
      <c r="G113">
        <v>5.5</v>
      </c>
      <c r="H113">
        <v>0.95</v>
      </c>
    </row>
    <row r="114" spans="1:8" x14ac:dyDescent="0.25">
      <c r="A114" t="s">
        <v>7</v>
      </c>
      <c r="B114" t="s">
        <v>8</v>
      </c>
      <c r="C114" t="s">
        <v>10</v>
      </c>
      <c r="D114" t="s">
        <v>54</v>
      </c>
      <c r="E114" t="s">
        <v>46</v>
      </c>
      <c r="F114" t="s">
        <v>47</v>
      </c>
      <c r="G114">
        <v>5.2</v>
      </c>
      <c r="H114">
        <v>0.95</v>
      </c>
    </row>
    <row r="115" spans="1:8" x14ac:dyDescent="0.25">
      <c r="A115" t="s">
        <v>7</v>
      </c>
      <c r="B115" t="s">
        <v>8</v>
      </c>
      <c r="C115" t="s">
        <v>12</v>
      </c>
      <c r="D115" t="s">
        <v>54</v>
      </c>
      <c r="E115" t="s">
        <v>46</v>
      </c>
      <c r="F115" t="s">
        <v>47</v>
      </c>
      <c r="G115">
        <v>5.2</v>
      </c>
      <c r="H115">
        <v>0.95</v>
      </c>
    </row>
    <row r="116" spans="1:8" x14ac:dyDescent="0.25">
      <c r="A116" t="s">
        <v>7</v>
      </c>
      <c r="B116" t="s">
        <v>8</v>
      </c>
      <c r="C116" t="s">
        <v>16</v>
      </c>
      <c r="D116" t="s">
        <v>54</v>
      </c>
      <c r="E116" t="s">
        <v>46</v>
      </c>
      <c r="F116" t="s">
        <v>47</v>
      </c>
      <c r="G116">
        <v>5.2</v>
      </c>
      <c r="H116">
        <v>0.95</v>
      </c>
    </row>
    <row r="117" spans="1:8" x14ac:dyDescent="0.25">
      <c r="A117" t="s">
        <v>7</v>
      </c>
      <c r="B117" t="s">
        <v>8</v>
      </c>
      <c r="C117" t="s">
        <v>48</v>
      </c>
      <c r="D117" t="s">
        <v>58</v>
      </c>
      <c r="E117" t="s">
        <v>46</v>
      </c>
      <c r="F117" t="s">
        <v>47</v>
      </c>
      <c r="G117" s="24">
        <v>3.5</v>
      </c>
      <c r="H117">
        <v>1</v>
      </c>
    </row>
    <row r="118" spans="1:8" x14ac:dyDescent="0.25">
      <c r="A118" t="s">
        <v>7</v>
      </c>
      <c r="B118" t="s">
        <v>8</v>
      </c>
      <c r="C118" t="s">
        <v>17</v>
      </c>
      <c r="D118" t="s">
        <v>45</v>
      </c>
      <c r="E118" t="s">
        <v>46</v>
      </c>
      <c r="F118" t="s">
        <v>47</v>
      </c>
      <c r="G118" s="24">
        <v>17.8</v>
      </c>
      <c r="H118">
        <v>0.95</v>
      </c>
    </row>
    <row r="119" spans="1:8" x14ac:dyDescent="0.25">
      <c r="A119" t="s">
        <v>7</v>
      </c>
      <c r="B119" t="s">
        <v>8</v>
      </c>
      <c r="C119" t="s">
        <v>18</v>
      </c>
      <c r="D119" t="s">
        <v>54</v>
      </c>
      <c r="E119" t="s">
        <v>49</v>
      </c>
      <c r="F119" t="s">
        <v>47</v>
      </c>
      <c r="G119">
        <v>2E-3</v>
      </c>
      <c r="H119">
        <v>1</v>
      </c>
    </row>
    <row r="120" spans="1:8" x14ac:dyDescent="0.25">
      <c r="A120" t="s">
        <v>7</v>
      </c>
      <c r="B120" t="s">
        <v>8</v>
      </c>
      <c r="C120" t="s">
        <v>15</v>
      </c>
      <c r="D120" t="s">
        <v>54</v>
      </c>
      <c r="E120" t="s">
        <v>49</v>
      </c>
      <c r="F120" t="s">
        <v>47</v>
      </c>
      <c r="G120">
        <v>2E-3</v>
      </c>
      <c r="H120">
        <v>1</v>
      </c>
    </row>
    <row r="121" spans="1:8" x14ac:dyDescent="0.25">
      <c r="A121" t="s">
        <v>7</v>
      </c>
      <c r="B121" t="s">
        <v>8</v>
      </c>
      <c r="C121" t="s">
        <v>22</v>
      </c>
      <c r="D121" t="s">
        <v>54</v>
      </c>
      <c r="E121" t="s">
        <v>49</v>
      </c>
      <c r="F121" t="s">
        <v>47</v>
      </c>
      <c r="G121">
        <v>2E-3</v>
      </c>
      <c r="H121">
        <v>1</v>
      </c>
    </row>
    <row r="122" spans="1:8" x14ac:dyDescent="0.25">
      <c r="A122" t="s">
        <v>7</v>
      </c>
      <c r="B122" t="s">
        <v>8</v>
      </c>
      <c r="C122" t="s">
        <v>9</v>
      </c>
      <c r="D122" t="s">
        <v>54</v>
      </c>
      <c r="E122" t="s">
        <v>49</v>
      </c>
      <c r="F122" t="s">
        <v>47</v>
      </c>
      <c r="G122">
        <v>2E-3</v>
      </c>
      <c r="H122">
        <v>1</v>
      </c>
    </row>
    <row r="123" spans="1:8" x14ac:dyDescent="0.25">
      <c r="A123" t="s">
        <v>7</v>
      </c>
      <c r="B123" t="s">
        <v>8</v>
      </c>
      <c r="C123" t="s">
        <v>10</v>
      </c>
      <c r="D123" t="s">
        <v>54</v>
      </c>
      <c r="E123" t="s">
        <v>49</v>
      </c>
      <c r="F123" t="s">
        <v>47</v>
      </c>
      <c r="G123">
        <v>2E-3</v>
      </c>
      <c r="H123">
        <v>1</v>
      </c>
    </row>
    <row r="124" spans="1:8" x14ac:dyDescent="0.25">
      <c r="A124" t="s">
        <v>7</v>
      </c>
      <c r="B124" t="s">
        <v>8</v>
      </c>
      <c r="C124" t="s">
        <v>12</v>
      </c>
      <c r="D124" t="s">
        <v>54</v>
      </c>
      <c r="E124" t="s">
        <v>49</v>
      </c>
      <c r="F124" t="s">
        <v>47</v>
      </c>
      <c r="G124">
        <v>2E-3</v>
      </c>
      <c r="H124">
        <v>1</v>
      </c>
    </row>
    <row r="125" spans="1:8" x14ac:dyDescent="0.25">
      <c r="A125" t="s">
        <v>7</v>
      </c>
      <c r="B125" t="s">
        <v>8</v>
      </c>
      <c r="C125" t="s">
        <v>16</v>
      </c>
      <c r="D125" t="s">
        <v>54</v>
      </c>
      <c r="E125" t="s">
        <v>49</v>
      </c>
      <c r="F125" t="s">
        <v>47</v>
      </c>
      <c r="G125">
        <v>2E-3</v>
      </c>
      <c r="H125">
        <v>1</v>
      </c>
    </row>
    <row r="126" spans="1:8" x14ac:dyDescent="0.25">
      <c r="A126" t="s">
        <v>7</v>
      </c>
      <c r="B126" t="s">
        <v>8</v>
      </c>
      <c r="C126" t="s">
        <v>17</v>
      </c>
      <c r="D126" t="s">
        <v>54</v>
      </c>
      <c r="E126" t="s">
        <v>49</v>
      </c>
      <c r="F126" t="s">
        <v>47</v>
      </c>
      <c r="G126">
        <v>2E-3</v>
      </c>
      <c r="H126">
        <v>1</v>
      </c>
    </row>
    <row r="127" spans="1:8" x14ac:dyDescent="0.25">
      <c r="A127" t="s">
        <v>7</v>
      </c>
      <c r="B127" t="s">
        <v>8</v>
      </c>
      <c r="C127" t="s">
        <v>48</v>
      </c>
      <c r="D127" t="s">
        <v>54</v>
      </c>
      <c r="E127" t="s">
        <v>49</v>
      </c>
      <c r="F127" t="s">
        <v>47</v>
      </c>
      <c r="G127">
        <v>2E-3</v>
      </c>
      <c r="H127">
        <v>1</v>
      </c>
    </row>
    <row r="128" spans="1:8" x14ac:dyDescent="0.25">
      <c r="A128" t="s">
        <v>7</v>
      </c>
      <c r="B128" t="s">
        <v>8</v>
      </c>
      <c r="C128" t="s">
        <v>18</v>
      </c>
      <c r="D128" t="s">
        <v>54</v>
      </c>
      <c r="E128" t="s">
        <v>50</v>
      </c>
      <c r="F128" t="s">
        <v>47</v>
      </c>
      <c r="G128">
        <v>270</v>
      </c>
      <c r="H128">
        <v>1.01</v>
      </c>
    </row>
    <row r="129" spans="1:8" x14ac:dyDescent="0.25">
      <c r="A129" t="s">
        <v>7</v>
      </c>
      <c r="B129" t="s">
        <v>8</v>
      </c>
      <c r="C129" t="s">
        <v>15</v>
      </c>
      <c r="D129" t="s">
        <v>54</v>
      </c>
      <c r="E129" t="s">
        <v>50</v>
      </c>
      <c r="F129" t="s">
        <v>47</v>
      </c>
      <c r="G129">
        <v>262</v>
      </c>
      <c r="H129">
        <v>1.01</v>
      </c>
    </row>
    <row r="130" spans="1:8" x14ac:dyDescent="0.25">
      <c r="A130" t="s">
        <v>7</v>
      </c>
      <c r="B130" t="s">
        <v>8</v>
      </c>
      <c r="C130" t="s">
        <v>22</v>
      </c>
      <c r="D130" t="s">
        <v>54</v>
      </c>
      <c r="E130" t="s">
        <v>50</v>
      </c>
      <c r="F130" t="s">
        <v>47</v>
      </c>
      <c r="G130">
        <v>260</v>
      </c>
      <c r="H130">
        <v>1.01</v>
      </c>
    </row>
    <row r="131" spans="1:8" x14ac:dyDescent="0.25">
      <c r="A131" t="s">
        <v>7</v>
      </c>
      <c r="B131" t="s">
        <v>8</v>
      </c>
      <c r="C131" t="s">
        <v>9</v>
      </c>
      <c r="D131" t="s">
        <v>54</v>
      </c>
      <c r="E131" t="s">
        <v>50</v>
      </c>
      <c r="F131" t="s">
        <v>47</v>
      </c>
      <c r="G131">
        <v>260</v>
      </c>
      <c r="H131">
        <v>1.01</v>
      </c>
    </row>
    <row r="132" spans="1:8" x14ac:dyDescent="0.25">
      <c r="A132" t="s">
        <v>7</v>
      </c>
      <c r="B132" t="s">
        <v>8</v>
      </c>
      <c r="C132" t="s">
        <v>10</v>
      </c>
      <c r="D132" t="s">
        <v>54</v>
      </c>
      <c r="E132" t="s">
        <v>50</v>
      </c>
      <c r="F132" t="s">
        <v>47</v>
      </c>
      <c r="G132">
        <v>255</v>
      </c>
      <c r="H132">
        <v>1.01</v>
      </c>
    </row>
    <row r="133" spans="1:8" x14ac:dyDescent="0.25">
      <c r="A133" t="s">
        <v>7</v>
      </c>
      <c r="B133" t="s">
        <v>8</v>
      </c>
      <c r="C133" t="s">
        <v>12</v>
      </c>
      <c r="D133" t="s">
        <v>54</v>
      </c>
      <c r="E133" t="s">
        <v>50</v>
      </c>
      <c r="F133" t="s">
        <v>47</v>
      </c>
      <c r="G133">
        <v>250</v>
      </c>
      <c r="H133">
        <v>1.01</v>
      </c>
    </row>
    <row r="134" spans="1:8" x14ac:dyDescent="0.25">
      <c r="A134" t="s">
        <v>7</v>
      </c>
      <c r="B134" t="s">
        <v>8</v>
      </c>
      <c r="C134" t="s">
        <v>16</v>
      </c>
      <c r="D134" t="s">
        <v>54</v>
      </c>
      <c r="E134" t="s">
        <v>50</v>
      </c>
      <c r="F134" t="s">
        <v>47</v>
      </c>
      <c r="G134">
        <v>250</v>
      </c>
      <c r="H134">
        <v>1.01</v>
      </c>
    </row>
    <row r="135" spans="1:8" x14ac:dyDescent="0.25">
      <c r="A135" t="s">
        <v>7</v>
      </c>
      <c r="B135" t="s">
        <v>8</v>
      </c>
      <c r="C135" t="s">
        <v>17</v>
      </c>
      <c r="D135" t="s">
        <v>54</v>
      </c>
      <c r="E135" t="s">
        <v>50</v>
      </c>
      <c r="F135" t="s">
        <v>47</v>
      </c>
      <c r="G135">
        <v>250</v>
      </c>
      <c r="H135">
        <v>1.01</v>
      </c>
    </row>
    <row r="136" spans="1:8" x14ac:dyDescent="0.25">
      <c r="A136" t="s">
        <v>7</v>
      </c>
      <c r="B136" t="s">
        <v>8</v>
      </c>
      <c r="C136" t="s">
        <v>48</v>
      </c>
      <c r="D136" t="s">
        <v>54</v>
      </c>
      <c r="E136" t="s">
        <v>50</v>
      </c>
      <c r="F136" t="s">
        <v>47</v>
      </c>
      <c r="G136">
        <v>250</v>
      </c>
      <c r="H136">
        <v>1.01</v>
      </c>
    </row>
    <row r="137" spans="1:8" x14ac:dyDescent="0.25">
      <c r="A137" t="s">
        <v>7</v>
      </c>
      <c r="B137" t="s">
        <v>8</v>
      </c>
      <c r="C137" t="s">
        <v>18</v>
      </c>
      <c r="D137" t="s">
        <v>55</v>
      </c>
      <c r="E137" t="s">
        <v>46</v>
      </c>
      <c r="F137" t="s">
        <v>47</v>
      </c>
      <c r="G137">
        <v>11.2</v>
      </c>
      <c r="H137">
        <v>1.04</v>
      </c>
    </row>
    <row r="138" spans="1:8" x14ac:dyDescent="0.25">
      <c r="A138" t="s">
        <v>7</v>
      </c>
      <c r="B138" t="s">
        <v>8</v>
      </c>
      <c r="C138" t="s">
        <v>15</v>
      </c>
      <c r="D138" t="s">
        <v>55</v>
      </c>
      <c r="E138" t="s">
        <v>46</v>
      </c>
      <c r="F138" t="s">
        <v>47</v>
      </c>
      <c r="G138">
        <v>6.08</v>
      </c>
      <c r="H138">
        <v>1.04</v>
      </c>
    </row>
    <row r="139" spans="1:8" x14ac:dyDescent="0.25">
      <c r="A139" t="s">
        <v>7</v>
      </c>
      <c r="B139" t="s">
        <v>8</v>
      </c>
      <c r="C139" t="s">
        <v>22</v>
      </c>
      <c r="D139" t="s">
        <v>55</v>
      </c>
      <c r="E139" t="s">
        <v>46</v>
      </c>
      <c r="F139" t="s">
        <v>47</v>
      </c>
      <c r="G139">
        <v>3.81</v>
      </c>
      <c r="H139">
        <v>1.04</v>
      </c>
    </row>
    <row r="140" spans="1:8" x14ac:dyDescent="0.25">
      <c r="A140" t="s">
        <v>7</v>
      </c>
      <c r="B140" t="s">
        <v>8</v>
      </c>
      <c r="C140" t="s">
        <v>9</v>
      </c>
      <c r="D140" t="s">
        <v>55</v>
      </c>
      <c r="E140" t="s">
        <v>46</v>
      </c>
      <c r="F140" t="s">
        <v>47</v>
      </c>
      <c r="G140">
        <v>3.81</v>
      </c>
      <c r="H140">
        <v>1.04</v>
      </c>
    </row>
    <row r="141" spans="1:8" x14ac:dyDescent="0.25">
      <c r="A141" t="s">
        <v>7</v>
      </c>
      <c r="B141" t="s">
        <v>8</v>
      </c>
      <c r="C141" t="s">
        <v>10</v>
      </c>
      <c r="D141" t="s">
        <v>55</v>
      </c>
      <c r="E141" t="s">
        <v>46</v>
      </c>
      <c r="F141" t="s">
        <v>47</v>
      </c>
      <c r="G141">
        <v>3.24</v>
      </c>
      <c r="H141">
        <v>1.04</v>
      </c>
    </row>
    <row r="142" spans="1:8" x14ac:dyDescent="0.25">
      <c r="A142" t="s">
        <v>7</v>
      </c>
      <c r="B142" t="s">
        <v>8</v>
      </c>
      <c r="C142" t="s">
        <v>12</v>
      </c>
      <c r="D142" t="s">
        <v>55</v>
      </c>
      <c r="E142" t="s">
        <v>46</v>
      </c>
      <c r="F142" t="s">
        <v>47</v>
      </c>
      <c r="G142">
        <v>3.24</v>
      </c>
      <c r="H142">
        <v>1.04</v>
      </c>
    </row>
    <row r="143" spans="1:8" x14ac:dyDescent="0.25">
      <c r="A143" t="s">
        <v>7</v>
      </c>
      <c r="B143" t="s">
        <v>8</v>
      </c>
      <c r="C143" t="s">
        <v>16</v>
      </c>
      <c r="D143" t="s">
        <v>55</v>
      </c>
      <c r="E143" t="s">
        <v>46</v>
      </c>
      <c r="F143" t="s">
        <v>47</v>
      </c>
      <c r="G143">
        <v>3.24</v>
      </c>
      <c r="H143">
        <v>1.04</v>
      </c>
    </row>
    <row r="144" spans="1:8" x14ac:dyDescent="0.25">
      <c r="A144" t="s">
        <v>7</v>
      </c>
      <c r="B144" t="s">
        <v>8</v>
      </c>
      <c r="C144" t="s">
        <v>17</v>
      </c>
      <c r="D144" t="s">
        <v>51</v>
      </c>
      <c r="E144" t="s">
        <v>46</v>
      </c>
      <c r="F144" t="s">
        <v>47</v>
      </c>
      <c r="G144" s="24">
        <v>12.4</v>
      </c>
      <c r="H144">
        <v>0.95</v>
      </c>
    </row>
    <row r="145" spans="1:8" x14ac:dyDescent="0.25">
      <c r="A145" t="s">
        <v>7</v>
      </c>
      <c r="B145" t="s">
        <v>8</v>
      </c>
      <c r="C145" t="s">
        <v>17</v>
      </c>
      <c r="D145" t="s">
        <v>52</v>
      </c>
      <c r="E145" t="s">
        <v>46</v>
      </c>
      <c r="F145" t="s">
        <v>47</v>
      </c>
      <c r="G145" s="24">
        <v>11.2</v>
      </c>
      <c r="H145">
        <v>0.95</v>
      </c>
    </row>
    <row r="146" spans="1:8" x14ac:dyDescent="0.25">
      <c r="A146" t="s">
        <v>7</v>
      </c>
      <c r="B146" t="s">
        <v>8</v>
      </c>
      <c r="C146" t="s">
        <v>18</v>
      </c>
      <c r="D146" t="s">
        <v>55</v>
      </c>
      <c r="E146" t="s">
        <v>49</v>
      </c>
      <c r="F146" t="s">
        <v>47</v>
      </c>
      <c r="G146">
        <v>2E-3</v>
      </c>
      <c r="H146">
        <v>1</v>
      </c>
    </row>
    <row r="147" spans="1:8" x14ac:dyDescent="0.25">
      <c r="A147" t="s">
        <v>7</v>
      </c>
      <c r="B147" t="s">
        <v>8</v>
      </c>
      <c r="C147" t="s">
        <v>15</v>
      </c>
      <c r="D147" t="s">
        <v>55</v>
      </c>
      <c r="E147" t="s">
        <v>49</v>
      </c>
      <c r="F147" t="s">
        <v>47</v>
      </c>
      <c r="G147">
        <v>2E-3</v>
      </c>
      <c r="H147">
        <v>1</v>
      </c>
    </row>
    <row r="148" spans="1:8" x14ac:dyDescent="0.25">
      <c r="A148" t="s">
        <v>7</v>
      </c>
      <c r="B148" t="s">
        <v>8</v>
      </c>
      <c r="C148" t="s">
        <v>22</v>
      </c>
      <c r="D148" t="s">
        <v>55</v>
      </c>
      <c r="E148" t="s">
        <v>49</v>
      </c>
      <c r="F148" t="s">
        <v>47</v>
      </c>
      <c r="G148">
        <v>2E-3</v>
      </c>
      <c r="H148">
        <v>1</v>
      </c>
    </row>
    <row r="149" spans="1:8" x14ac:dyDescent="0.25">
      <c r="A149" t="s">
        <v>7</v>
      </c>
      <c r="B149" t="s">
        <v>8</v>
      </c>
      <c r="C149" t="s">
        <v>9</v>
      </c>
      <c r="D149" t="s">
        <v>55</v>
      </c>
      <c r="E149" t="s">
        <v>49</v>
      </c>
      <c r="F149" t="s">
        <v>47</v>
      </c>
      <c r="G149">
        <v>2E-3</v>
      </c>
      <c r="H149">
        <v>1</v>
      </c>
    </row>
    <row r="150" spans="1:8" x14ac:dyDescent="0.25">
      <c r="A150" t="s">
        <v>7</v>
      </c>
      <c r="B150" t="s">
        <v>8</v>
      </c>
      <c r="C150" t="s">
        <v>10</v>
      </c>
      <c r="D150" t="s">
        <v>55</v>
      </c>
      <c r="E150" t="s">
        <v>49</v>
      </c>
      <c r="F150" t="s">
        <v>47</v>
      </c>
      <c r="G150">
        <v>2E-3</v>
      </c>
      <c r="H150">
        <v>1</v>
      </c>
    </row>
    <row r="151" spans="1:8" x14ac:dyDescent="0.25">
      <c r="A151" t="s">
        <v>7</v>
      </c>
      <c r="B151" t="s">
        <v>8</v>
      </c>
      <c r="C151" t="s">
        <v>12</v>
      </c>
      <c r="D151" t="s">
        <v>55</v>
      </c>
      <c r="E151" t="s">
        <v>49</v>
      </c>
      <c r="F151" t="s">
        <v>47</v>
      </c>
      <c r="G151">
        <v>2E-3</v>
      </c>
      <c r="H151">
        <v>1</v>
      </c>
    </row>
    <row r="152" spans="1:8" x14ac:dyDescent="0.25">
      <c r="A152" t="s">
        <v>7</v>
      </c>
      <c r="B152" t="s">
        <v>8</v>
      </c>
      <c r="C152" t="s">
        <v>16</v>
      </c>
      <c r="D152" t="s">
        <v>55</v>
      </c>
      <c r="E152" t="s">
        <v>49</v>
      </c>
      <c r="F152" t="s">
        <v>47</v>
      </c>
      <c r="G152">
        <v>2E-3</v>
      </c>
      <c r="H152">
        <v>1</v>
      </c>
    </row>
    <row r="153" spans="1:8" x14ac:dyDescent="0.25">
      <c r="A153" t="s">
        <v>7</v>
      </c>
      <c r="B153" t="s">
        <v>8</v>
      </c>
      <c r="C153" t="s">
        <v>17</v>
      </c>
      <c r="D153" t="s">
        <v>55</v>
      </c>
      <c r="E153" t="s">
        <v>49</v>
      </c>
      <c r="F153" t="s">
        <v>47</v>
      </c>
      <c r="G153">
        <v>2E-3</v>
      </c>
      <c r="H153">
        <v>1</v>
      </c>
    </row>
    <row r="154" spans="1:8" x14ac:dyDescent="0.25">
      <c r="A154" t="s">
        <v>7</v>
      </c>
      <c r="B154" t="s">
        <v>8</v>
      </c>
      <c r="C154" t="s">
        <v>48</v>
      </c>
      <c r="D154" t="s">
        <v>55</v>
      </c>
      <c r="E154" t="s">
        <v>49</v>
      </c>
      <c r="F154" t="s">
        <v>47</v>
      </c>
      <c r="G154">
        <v>2E-3</v>
      </c>
      <c r="H154">
        <v>1</v>
      </c>
    </row>
    <row r="155" spans="1:8" x14ac:dyDescent="0.25">
      <c r="A155" t="s">
        <v>7</v>
      </c>
      <c r="B155" t="s">
        <v>8</v>
      </c>
      <c r="C155" t="s">
        <v>18</v>
      </c>
      <c r="D155" t="s">
        <v>55</v>
      </c>
      <c r="E155" t="s">
        <v>50</v>
      </c>
      <c r="F155" t="s">
        <v>47</v>
      </c>
      <c r="G155">
        <v>270</v>
      </c>
      <c r="H155">
        <v>1.01</v>
      </c>
    </row>
    <row r="156" spans="1:8" x14ac:dyDescent="0.25">
      <c r="A156" t="s">
        <v>7</v>
      </c>
      <c r="B156" t="s">
        <v>8</v>
      </c>
      <c r="C156" t="s">
        <v>15</v>
      </c>
      <c r="D156" t="s">
        <v>55</v>
      </c>
      <c r="E156" t="s">
        <v>50</v>
      </c>
      <c r="F156" t="s">
        <v>47</v>
      </c>
      <c r="G156">
        <v>262</v>
      </c>
      <c r="H156">
        <v>1.01</v>
      </c>
    </row>
    <row r="157" spans="1:8" x14ac:dyDescent="0.25">
      <c r="A157" t="s">
        <v>7</v>
      </c>
      <c r="B157" t="s">
        <v>8</v>
      </c>
      <c r="C157" t="s">
        <v>22</v>
      </c>
      <c r="D157" t="s">
        <v>55</v>
      </c>
      <c r="E157" t="s">
        <v>50</v>
      </c>
      <c r="F157" t="s">
        <v>47</v>
      </c>
      <c r="G157">
        <v>260</v>
      </c>
      <c r="H157">
        <v>1.01</v>
      </c>
    </row>
    <row r="158" spans="1:8" x14ac:dyDescent="0.25">
      <c r="A158" t="s">
        <v>7</v>
      </c>
      <c r="B158" t="s">
        <v>8</v>
      </c>
      <c r="C158" t="s">
        <v>9</v>
      </c>
      <c r="D158" t="s">
        <v>55</v>
      </c>
      <c r="E158" t="s">
        <v>50</v>
      </c>
      <c r="F158" t="s">
        <v>47</v>
      </c>
      <c r="G158">
        <v>260</v>
      </c>
      <c r="H158">
        <v>1.01</v>
      </c>
    </row>
    <row r="159" spans="1:8" x14ac:dyDescent="0.25">
      <c r="A159" t="s">
        <v>7</v>
      </c>
      <c r="B159" t="s">
        <v>8</v>
      </c>
      <c r="C159" t="s">
        <v>10</v>
      </c>
      <c r="D159" t="s">
        <v>55</v>
      </c>
      <c r="E159" t="s">
        <v>50</v>
      </c>
      <c r="F159" t="s">
        <v>47</v>
      </c>
      <c r="G159">
        <v>255</v>
      </c>
      <c r="H159">
        <v>1.01</v>
      </c>
    </row>
    <row r="160" spans="1:8" x14ac:dyDescent="0.25">
      <c r="A160" t="s">
        <v>7</v>
      </c>
      <c r="B160" t="s">
        <v>8</v>
      </c>
      <c r="C160" t="s">
        <v>12</v>
      </c>
      <c r="D160" t="s">
        <v>55</v>
      </c>
      <c r="E160" t="s">
        <v>50</v>
      </c>
      <c r="F160" t="s">
        <v>47</v>
      </c>
      <c r="G160">
        <v>250</v>
      </c>
      <c r="H160">
        <v>1.01</v>
      </c>
    </row>
    <row r="161" spans="1:8" x14ac:dyDescent="0.25">
      <c r="A161" t="s">
        <v>7</v>
      </c>
      <c r="B161" t="s">
        <v>8</v>
      </c>
      <c r="C161" t="s">
        <v>16</v>
      </c>
      <c r="D161" t="s">
        <v>55</v>
      </c>
      <c r="E161" t="s">
        <v>50</v>
      </c>
      <c r="F161" t="s">
        <v>47</v>
      </c>
      <c r="G161">
        <v>250</v>
      </c>
      <c r="H161">
        <v>1.01</v>
      </c>
    </row>
    <row r="162" spans="1:8" x14ac:dyDescent="0.25">
      <c r="A162" t="s">
        <v>7</v>
      </c>
      <c r="B162" t="s">
        <v>8</v>
      </c>
      <c r="C162" t="s">
        <v>17</v>
      </c>
      <c r="D162" t="s">
        <v>55</v>
      </c>
      <c r="E162" t="s">
        <v>50</v>
      </c>
      <c r="F162" t="s">
        <v>47</v>
      </c>
      <c r="G162">
        <v>250</v>
      </c>
      <c r="H162">
        <v>1.01</v>
      </c>
    </row>
    <row r="163" spans="1:8" x14ac:dyDescent="0.25">
      <c r="A163" t="s">
        <v>7</v>
      </c>
      <c r="B163" t="s">
        <v>8</v>
      </c>
      <c r="C163" t="s">
        <v>48</v>
      </c>
      <c r="D163" t="s">
        <v>55</v>
      </c>
      <c r="E163" t="s">
        <v>50</v>
      </c>
      <c r="F163" t="s">
        <v>47</v>
      </c>
      <c r="G163">
        <v>250</v>
      </c>
      <c r="H163">
        <v>1.01</v>
      </c>
    </row>
    <row r="164" spans="1:8" x14ac:dyDescent="0.25">
      <c r="A164" t="s">
        <v>7</v>
      </c>
      <c r="B164" t="s">
        <v>8</v>
      </c>
      <c r="C164" t="s">
        <v>18</v>
      </c>
      <c r="D164" t="s">
        <v>56</v>
      </c>
      <c r="E164" t="s">
        <v>46</v>
      </c>
      <c r="F164" t="s">
        <v>47</v>
      </c>
      <c r="G164">
        <v>11.2</v>
      </c>
      <c r="H164">
        <v>1</v>
      </c>
    </row>
    <row r="165" spans="1:8" x14ac:dyDescent="0.25">
      <c r="A165" t="s">
        <v>7</v>
      </c>
      <c r="B165" t="s">
        <v>8</v>
      </c>
      <c r="C165" t="s">
        <v>15</v>
      </c>
      <c r="D165" t="s">
        <v>56</v>
      </c>
      <c r="E165" t="s">
        <v>46</v>
      </c>
      <c r="F165" t="s">
        <v>47</v>
      </c>
      <c r="G165">
        <v>3.9</v>
      </c>
      <c r="H165">
        <v>1</v>
      </c>
    </row>
    <row r="166" spans="1:8" x14ac:dyDescent="0.25">
      <c r="A166" t="s">
        <v>7</v>
      </c>
      <c r="B166" t="s">
        <v>8</v>
      </c>
      <c r="C166" t="s">
        <v>22</v>
      </c>
      <c r="D166" t="s">
        <v>56</v>
      </c>
      <c r="E166" t="s">
        <v>46</v>
      </c>
      <c r="F166" t="s">
        <v>47</v>
      </c>
      <c r="G166">
        <v>3.81</v>
      </c>
      <c r="H166">
        <v>1</v>
      </c>
    </row>
    <row r="167" spans="1:8" x14ac:dyDescent="0.25">
      <c r="A167" t="s">
        <v>7</v>
      </c>
      <c r="B167" t="s">
        <v>8</v>
      </c>
      <c r="C167" t="s">
        <v>9</v>
      </c>
      <c r="D167" t="s">
        <v>56</v>
      </c>
      <c r="E167" t="s">
        <v>46</v>
      </c>
      <c r="F167" t="s">
        <v>47</v>
      </c>
      <c r="G167">
        <v>2.97</v>
      </c>
      <c r="H167">
        <v>1</v>
      </c>
    </row>
    <row r="168" spans="1:8" x14ac:dyDescent="0.25">
      <c r="A168" t="s">
        <v>7</v>
      </c>
      <c r="B168" t="s">
        <v>8</v>
      </c>
      <c r="C168" t="s">
        <v>10</v>
      </c>
      <c r="D168" t="s">
        <v>56</v>
      </c>
      <c r="E168" t="s">
        <v>46</v>
      </c>
      <c r="F168" t="s">
        <v>47</v>
      </c>
      <c r="G168">
        <v>2.97</v>
      </c>
      <c r="H168">
        <v>1</v>
      </c>
    </row>
    <row r="169" spans="1:8" x14ac:dyDescent="0.25">
      <c r="A169" t="s">
        <v>7</v>
      </c>
      <c r="B169" t="s">
        <v>8</v>
      </c>
      <c r="C169" t="s">
        <v>12</v>
      </c>
      <c r="D169" t="s">
        <v>56</v>
      </c>
      <c r="E169" t="s">
        <v>46</v>
      </c>
      <c r="F169" t="s">
        <v>47</v>
      </c>
      <c r="G169">
        <v>1.8</v>
      </c>
      <c r="H169">
        <v>1</v>
      </c>
    </row>
    <row r="170" spans="1:8" x14ac:dyDescent="0.25">
      <c r="A170" t="s">
        <v>7</v>
      </c>
      <c r="B170" t="s">
        <v>8</v>
      </c>
      <c r="C170" t="s">
        <v>16</v>
      </c>
      <c r="D170" t="s">
        <v>56</v>
      </c>
      <c r="E170" t="s">
        <v>46</v>
      </c>
      <c r="F170" t="s">
        <v>47</v>
      </c>
      <c r="G170">
        <v>1.8</v>
      </c>
      <c r="H170">
        <v>1</v>
      </c>
    </row>
    <row r="171" spans="1:8" x14ac:dyDescent="0.25">
      <c r="A171" t="s">
        <v>7</v>
      </c>
      <c r="B171" t="s">
        <v>8</v>
      </c>
      <c r="C171" t="s">
        <v>17</v>
      </c>
      <c r="D171" t="s">
        <v>53</v>
      </c>
      <c r="E171" t="s">
        <v>46</v>
      </c>
      <c r="F171" t="s">
        <v>47</v>
      </c>
      <c r="G171" s="24">
        <v>7.6</v>
      </c>
      <c r="H171">
        <v>0.95</v>
      </c>
    </row>
    <row r="172" spans="1:8" x14ac:dyDescent="0.25">
      <c r="A172" t="s">
        <v>7</v>
      </c>
      <c r="B172" t="s">
        <v>8</v>
      </c>
      <c r="C172" t="s">
        <v>17</v>
      </c>
      <c r="D172" t="s">
        <v>54</v>
      </c>
      <c r="E172" t="s">
        <v>46</v>
      </c>
      <c r="F172" t="s">
        <v>47</v>
      </c>
      <c r="G172" s="24">
        <v>5.2</v>
      </c>
      <c r="H172">
        <v>0.95</v>
      </c>
    </row>
    <row r="173" spans="1:8" x14ac:dyDescent="0.25">
      <c r="A173" t="s">
        <v>7</v>
      </c>
      <c r="B173" t="s">
        <v>8</v>
      </c>
      <c r="C173" t="s">
        <v>18</v>
      </c>
      <c r="D173" t="s">
        <v>56</v>
      </c>
      <c r="E173" t="s">
        <v>49</v>
      </c>
      <c r="F173" t="s">
        <v>47</v>
      </c>
      <c r="G173">
        <v>2E-3</v>
      </c>
      <c r="H173">
        <v>1</v>
      </c>
    </row>
    <row r="174" spans="1:8" x14ac:dyDescent="0.25">
      <c r="A174" t="s">
        <v>7</v>
      </c>
      <c r="B174" t="s">
        <v>8</v>
      </c>
      <c r="C174" t="s">
        <v>15</v>
      </c>
      <c r="D174" t="s">
        <v>56</v>
      </c>
      <c r="E174" t="s">
        <v>49</v>
      </c>
      <c r="F174" t="s">
        <v>47</v>
      </c>
      <c r="G174">
        <v>2E-3</v>
      </c>
      <c r="H174">
        <v>1</v>
      </c>
    </row>
    <row r="175" spans="1:8" x14ac:dyDescent="0.25">
      <c r="A175" t="s">
        <v>7</v>
      </c>
      <c r="B175" t="s">
        <v>8</v>
      </c>
      <c r="C175" t="s">
        <v>22</v>
      </c>
      <c r="D175" t="s">
        <v>56</v>
      </c>
      <c r="E175" t="s">
        <v>49</v>
      </c>
      <c r="F175" t="s">
        <v>47</v>
      </c>
      <c r="G175">
        <v>2E-3</v>
      </c>
      <c r="H175">
        <v>1</v>
      </c>
    </row>
    <row r="176" spans="1:8" x14ac:dyDescent="0.25">
      <c r="A176" t="s">
        <v>7</v>
      </c>
      <c r="B176" t="s">
        <v>8</v>
      </c>
      <c r="C176" t="s">
        <v>9</v>
      </c>
      <c r="D176" t="s">
        <v>56</v>
      </c>
      <c r="E176" t="s">
        <v>49</v>
      </c>
      <c r="F176" t="s">
        <v>47</v>
      </c>
      <c r="G176">
        <v>2E-3</v>
      </c>
      <c r="H176">
        <v>1</v>
      </c>
    </row>
    <row r="177" spans="1:8" x14ac:dyDescent="0.25">
      <c r="A177" t="s">
        <v>7</v>
      </c>
      <c r="B177" t="s">
        <v>8</v>
      </c>
      <c r="C177" t="s">
        <v>10</v>
      </c>
      <c r="D177" t="s">
        <v>56</v>
      </c>
      <c r="E177" t="s">
        <v>49</v>
      </c>
      <c r="F177" t="s">
        <v>47</v>
      </c>
      <c r="G177">
        <v>2E-3</v>
      </c>
      <c r="H177">
        <v>1</v>
      </c>
    </row>
    <row r="178" spans="1:8" x14ac:dyDescent="0.25">
      <c r="A178" t="s">
        <v>7</v>
      </c>
      <c r="B178" t="s">
        <v>8</v>
      </c>
      <c r="C178" t="s">
        <v>12</v>
      </c>
      <c r="D178" t="s">
        <v>56</v>
      </c>
      <c r="E178" t="s">
        <v>49</v>
      </c>
      <c r="F178" t="s">
        <v>47</v>
      </c>
      <c r="G178">
        <v>2E-3</v>
      </c>
      <c r="H178">
        <v>1</v>
      </c>
    </row>
    <row r="179" spans="1:8" x14ac:dyDescent="0.25">
      <c r="A179" t="s">
        <v>7</v>
      </c>
      <c r="B179" t="s">
        <v>8</v>
      </c>
      <c r="C179" t="s">
        <v>16</v>
      </c>
      <c r="D179" t="s">
        <v>56</v>
      </c>
      <c r="E179" t="s">
        <v>49</v>
      </c>
      <c r="F179" t="s">
        <v>47</v>
      </c>
      <c r="G179">
        <v>2E-3</v>
      </c>
      <c r="H179">
        <v>1</v>
      </c>
    </row>
    <row r="180" spans="1:8" x14ac:dyDescent="0.25">
      <c r="A180" t="s">
        <v>7</v>
      </c>
      <c r="B180" t="s">
        <v>8</v>
      </c>
      <c r="C180" t="s">
        <v>17</v>
      </c>
      <c r="D180" t="s">
        <v>56</v>
      </c>
      <c r="E180" t="s">
        <v>49</v>
      </c>
      <c r="F180" t="s">
        <v>47</v>
      </c>
      <c r="G180">
        <v>2E-3</v>
      </c>
      <c r="H180">
        <v>1</v>
      </c>
    </row>
    <row r="181" spans="1:8" x14ac:dyDescent="0.25">
      <c r="A181" t="s">
        <v>7</v>
      </c>
      <c r="B181" t="s">
        <v>8</v>
      </c>
      <c r="C181" t="s">
        <v>48</v>
      </c>
      <c r="D181" t="s">
        <v>56</v>
      </c>
      <c r="E181" t="s">
        <v>49</v>
      </c>
      <c r="F181" t="s">
        <v>47</v>
      </c>
      <c r="G181">
        <v>2E-3</v>
      </c>
      <c r="H181">
        <v>1</v>
      </c>
    </row>
    <row r="182" spans="1:8" x14ac:dyDescent="0.25">
      <c r="A182" t="s">
        <v>7</v>
      </c>
      <c r="B182" t="s">
        <v>8</v>
      </c>
      <c r="C182" t="s">
        <v>18</v>
      </c>
      <c r="D182" t="s">
        <v>56</v>
      </c>
      <c r="E182" t="s">
        <v>50</v>
      </c>
      <c r="F182" t="s">
        <v>47</v>
      </c>
      <c r="G182">
        <v>270</v>
      </c>
      <c r="H182">
        <v>1</v>
      </c>
    </row>
    <row r="183" spans="1:8" x14ac:dyDescent="0.25">
      <c r="A183" t="s">
        <v>7</v>
      </c>
      <c r="B183" t="s">
        <v>8</v>
      </c>
      <c r="C183" t="s">
        <v>15</v>
      </c>
      <c r="D183" t="s">
        <v>56</v>
      </c>
      <c r="E183" t="s">
        <v>50</v>
      </c>
      <c r="F183" t="s">
        <v>47</v>
      </c>
      <c r="G183">
        <v>262</v>
      </c>
      <c r="H183">
        <v>1</v>
      </c>
    </row>
    <row r="184" spans="1:8" x14ac:dyDescent="0.25">
      <c r="A184" t="s">
        <v>7</v>
      </c>
      <c r="B184" t="s">
        <v>8</v>
      </c>
      <c r="C184" t="s">
        <v>22</v>
      </c>
      <c r="D184" t="s">
        <v>56</v>
      </c>
      <c r="E184" t="s">
        <v>50</v>
      </c>
      <c r="F184" t="s">
        <v>47</v>
      </c>
      <c r="G184">
        <v>260</v>
      </c>
      <c r="H184">
        <v>1</v>
      </c>
    </row>
    <row r="185" spans="1:8" x14ac:dyDescent="0.25">
      <c r="A185" t="s">
        <v>7</v>
      </c>
      <c r="B185" t="s">
        <v>8</v>
      </c>
      <c r="C185" t="s">
        <v>9</v>
      </c>
      <c r="D185" t="s">
        <v>56</v>
      </c>
      <c r="E185" t="s">
        <v>50</v>
      </c>
      <c r="F185" t="s">
        <v>47</v>
      </c>
      <c r="G185">
        <v>260</v>
      </c>
      <c r="H185">
        <v>1</v>
      </c>
    </row>
    <row r="186" spans="1:8" x14ac:dyDescent="0.25">
      <c r="A186" t="s">
        <v>7</v>
      </c>
      <c r="B186" t="s">
        <v>8</v>
      </c>
      <c r="C186" t="s">
        <v>10</v>
      </c>
      <c r="D186" t="s">
        <v>56</v>
      </c>
      <c r="E186" t="s">
        <v>50</v>
      </c>
      <c r="F186" t="s">
        <v>47</v>
      </c>
      <c r="G186">
        <v>255</v>
      </c>
      <c r="H186">
        <v>1</v>
      </c>
    </row>
    <row r="187" spans="1:8" x14ac:dyDescent="0.25">
      <c r="A187" t="s">
        <v>7</v>
      </c>
      <c r="B187" t="s">
        <v>8</v>
      </c>
      <c r="C187" t="s">
        <v>12</v>
      </c>
      <c r="D187" t="s">
        <v>56</v>
      </c>
      <c r="E187" t="s">
        <v>50</v>
      </c>
      <c r="F187" t="s">
        <v>47</v>
      </c>
      <c r="G187">
        <v>250</v>
      </c>
      <c r="H187">
        <v>1</v>
      </c>
    </row>
    <row r="188" spans="1:8" x14ac:dyDescent="0.25">
      <c r="A188" t="s">
        <v>7</v>
      </c>
      <c r="B188" t="s">
        <v>8</v>
      </c>
      <c r="C188" t="s">
        <v>16</v>
      </c>
      <c r="D188" t="s">
        <v>56</v>
      </c>
      <c r="E188" t="s">
        <v>50</v>
      </c>
      <c r="F188" t="s">
        <v>47</v>
      </c>
      <c r="G188">
        <v>250</v>
      </c>
      <c r="H188">
        <v>1</v>
      </c>
    </row>
    <row r="189" spans="1:8" x14ac:dyDescent="0.25">
      <c r="A189" t="s">
        <v>7</v>
      </c>
      <c r="B189" t="s">
        <v>8</v>
      </c>
      <c r="C189" t="s">
        <v>17</v>
      </c>
      <c r="D189" t="s">
        <v>56</v>
      </c>
      <c r="E189" t="s">
        <v>50</v>
      </c>
      <c r="F189" t="s">
        <v>47</v>
      </c>
      <c r="G189">
        <v>250</v>
      </c>
      <c r="H189">
        <v>1</v>
      </c>
    </row>
    <row r="190" spans="1:8" x14ac:dyDescent="0.25">
      <c r="A190" t="s">
        <v>7</v>
      </c>
      <c r="B190" t="s">
        <v>8</v>
      </c>
      <c r="C190" t="s">
        <v>48</v>
      </c>
      <c r="D190" t="s">
        <v>56</v>
      </c>
      <c r="E190" t="s">
        <v>50</v>
      </c>
      <c r="F190" t="s">
        <v>47</v>
      </c>
      <c r="G190">
        <v>250</v>
      </c>
      <c r="H190">
        <v>1</v>
      </c>
    </row>
    <row r="191" spans="1:8" x14ac:dyDescent="0.25">
      <c r="A191" t="s">
        <v>7</v>
      </c>
      <c r="B191" t="s">
        <v>8</v>
      </c>
      <c r="C191" t="s">
        <v>18</v>
      </c>
      <c r="D191" t="s">
        <v>57</v>
      </c>
      <c r="E191" t="s">
        <v>46</v>
      </c>
      <c r="F191" t="s">
        <v>47</v>
      </c>
      <c r="G191">
        <v>11.2</v>
      </c>
      <c r="H191">
        <v>1</v>
      </c>
    </row>
    <row r="192" spans="1:8" x14ac:dyDescent="0.25">
      <c r="A192" t="s">
        <v>7</v>
      </c>
      <c r="B192" t="s">
        <v>8</v>
      </c>
      <c r="C192" t="s">
        <v>15</v>
      </c>
      <c r="D192" t="s">
        <v>57</v>
      </c>
      <c r="E192" t="s">
        <v>46</v>
      </c>
      <c r="F192" t="s">
        <v>47</v>
      </c>
      <c r="G192">
        <v>3.9</v>
      </c>
      <c r="H192">
        <v>1</v>
      </c>
    </row>
    <row r="193" spans="1:8" x14ac:dyDescent="0.25">
      <c r="A193" t="s">
        <v>7</v>
      </c>
      <c r="B193" t="s">
        <v>8</v>
      </c>
      <c r="C193" t="s">
        <v>22</v>
      </c>
      <c r="D193" t="s">
        <v>57</v>
      </c>
      <c r="E193" t="s">
        <v>46</v>
      </c>
      <c r="F193" t="s">
        <v>47</v>
      </c>
      <c r="G193">
        <v>3.81</v>
      </c>
      <c r="H193">
        <v>1</v>
      </c>
    </row>
    <row r="194" spans="1:8" x14ac:dyDescent="0.25">
      <c r="A194" t="s">
        <v>7</v>
      </c>
      <c r="B194" t="s">
        <v>8</v>
      </c>
      <c r="C194" t="s">
        <v>9</v>
      </c>
      <c r="D194" t="s">
        <v>57</v>
      </c>
      <c r="E194" t="s">
        <v>46</v>
      </c>
      <c r="F194" t="s">
        <v>47</v>
      </c>
      <c r="G194">
        <v>0.4</v>
      </c>
      <c r="H194">
        <v>1</v>
      </c>
    </row>
    <row r="195" spans="1:8" x14ac:dyDescent="0.25">
      <c r="A195" t="s">
        <v>7</v>
      </c>
      <c r="B195" t="s">
        <v>8</v>
      </c>
      <c r="C195" t="s">
        <v>10</v>
      </c>
      <c r="D195" t="s">
        <v>57</v>
      </c>
      <c r="E195" t="s">
        <v>46</v>
      </c>
      <c r="F195" t="s">
        <v>47</v>
      </c>
      <c r="G195">
        <v>0.4</v>
      </c>
      <c r="H195">
        <v>1</v>
      </c>
    </row>
    <row r="196" spans="1:8" x14ac:dyDescent="0.25">
      <c r="A196" t="s">
        <v>7</v>
      </c>
      <c r="B196" t="s">
        <v>8</v>
      </c>
      <c r="C196" t="s">
        <v>12</v>
      </c>
      <c r="D196" t="s">
        <v>57</v>
      </c>
      <c r="E196" t="s">
        <v>46</v>
      </c>
      <c r="F196" t="s">
        <v>47</v>
      </c>
      <c r="G196">
        <v>0.4</v>
      </c>
      <c r="H196">
        <v>1</v>
      </c>
    </row>
    <row r="197" spans="1:8" x14ac:dyDescent="0.25">
      <c r="A197" t="s">
        <v>7</v>
      </c>
      <c r="B197" t="s">
        <v>8</v>
      </c>
      <c r="C197" t="s">
        <v>16</v>
      </c>
      <c r="D197" t="s">
        <v>57</v>
      </c>
      <c r="E197" t="s">
        <v>46</v>
      </c>
      <c r="F197" t="s">
        <v>47</v>
      </c>
      <c r="G197">
        <v>0.4</v>
      </c>
      <c r="H197">
        <v>1</v>
      </c>
    </row>
    <row r="198" spans="1:8" x14ac:dyDescent="0.25">
      <c r="A198" t="s">
        <v>7</v>
      </c>
      <c r="B198" t="s">
        <v>8</v>
      </c>
      <c r="C198" t="s">
        <v>17</v>
      </c>
      <c r="D198" t="s">
        <v>55</v>
      </c>
      <c r="E198" t="s">
        <v>46</v>
      </c>
      <c r="F198" t="s">
        <v>47</v>
      </c>
      <c r="G198" s="24">
        <v>3.5</v>
      </c>
      <c r="H198">
        <v>1.04</v>
      </c>
    </row>
    <row r="199" spans="1:8" x14ac:dyDescent="0.25">
      <c r="A199" t="s">
        <v>7</v>
      </c>
      <c r="B199" t="s">
        <v>8</v>
      </c>
      <c r="C199" t="s">
        <v>17</v>
      </c>
      <c r="D199" t="s">
        <v>56</v>
      </c>
      <c r="E199" t="s">
        <v>46</v>
      </c>
      <c r="F199" t="s">
        <v>47</v>
      </c>
      <c r="G199" s="24">
        <v>3.5</v>
      </c>
      <c r="H199">
        <v>1</v>
      </c>
    </row>
    <row r="200" spans="1:8" x14ac:dyDescent="0.25">
      <c r="A200" t="s">
        <v>7</v>
      </c>
      <c r="B200" t="s">
        <v>8</v>
      </c>
      <c r="C200" t="s">
        <v>18</v>
      </c>
      <c r="D200" t="s">
        <v>57</v>
      </c>
      <c r="E200" t="s">
        <v>49</v>
      </c>
      <c r="F200" t="s">
        <v>47</v>
      </c>
      <c r="G200">
        <v>2E-3</v>
      </c>
      <c r="H200">
        <v>1</v>
      </c>
    </row>
    <row r="201" spans="1:8" x14ac:dyDescent="0.25">
      <c r="A201" t="s">
        <v>7</v>
      </c>
      <c r="B201" t="s">
        <v>8</v>
      </c>
      <c r="C201" t="s">
        <v>15</v>
      </c>
      <c r="D201" t="s">
        <v>57</v>
      </c>
      <c r="E201" t="s">
        <v>49</v>
      </c>
      <c r="F201" t="s">
        <v>47</v>
      </c>
      <c r="G201">
        <v>2E-3</v>
      </c>
      <c r="H201">
        <v>1</v>
      </c>
    </row>
    <row r="202" spans="1:8" x14ac:dyDescent="0.25">
      <c r="A202" t="s">
        <v>7</v>
      </c>
      <c r="B202" t="s">
        <v>8</v>
      </c>
      <c r="C202" t="s">
        <v>22</v>
      </c>
      <c r="D202" t="s">
        <v>57</v>
      </c>
      <c r="E202" t="s">
        <v>49</v>
      </c>
      <c r="F202" t="s">
        <v>47</v>
      </c>
      <c r="G202">
        <v>2E-3</v>
      </c>
      <c r="H202">
        <v>1</v>
      </c>
    </row>
    <row r="203" spans="1:8" x14ac:dyDescent="0.25">
      <c r="A203" t="s">
        <v>7</v>
      </c>
      <c r="B203" t="s">
        <v>8</v>
      </c>
      <c r="C203" t="s">
        <v>9</v>
      </c>
      <c r="D203" t="s">
        <v>57</v>
      </c>
      <c r="E203" t="s">
        <v>49</v>
      </c>
      <c r="F203" t="s">
        <v>47</v>
      </c>
      <c r="G203">
        <v>2E-3</v>
      </c>
      <c r="H203">
        <v>1</v>
      </c>
    </row>
    <row r="204" spans="1:8" x14ac:dyDescent="0.25">
      <c r="A204" t="s">
        <v>7</v>
      </c>
      <c r="B204" t="s">
        <v>8</v>
      </c>
      <c r="C204" t="s">
        <v>10</v>
      </c>
      <c r="D204" t="s">
        <v>57</v>
      </c>
      <c r="E204" t="s">
        <v>49</v>
      </c>
      <c r="F204" t="s">
        <v>47</v>
      </c>
      <c r="G204">
        <v>2E-3</v>
      </c>
      <c r="H204">
        <v>1</v>
      </c>
    </row>
    <row r="205" spans="1:8" x14ac:dyDescent="0.25">
      <c r="A205" t="s">
        <v>7</v>
      </c>
      <c r="B205" t="s">
        <v>8</v>
      </c>
      <c r="C205" t="s">
        <v>12</v>
      </c>
      <c r="D205" t="s">
        <v>57</v>
      </c>
      <c r="E205" t="s">
        <v>49</v>
      </c>
      <c r="F205" t="s">
        <v>47</v>
      </c>
      <c r="G205">
        <v>2E-3</v>
      </c>
      <c r="H205">
        <v>1</v>
      </c>
    </row>
    <row r="206" spans="1:8" x14ac:dyDescent="0.25">
      <c r="A206" t="s">
        <v>7</v>
      </c>
      <c r="B206" t="s">
        <v>8</v>
      </c>
      <c r="C206" t="s">
        <v>16</v>
      </c>
      <c r="D206" t="s">
        <v>57</v>
      </c>
      <c r="E206" t="s">
        <v>49</v>
      </c>
      <c r="F206" t="s">
        <v>47</v>
      </c>
      <c r="G206">
        <v>2E-3</v>
      </c>
      <c r="H206">
        <v>1</v>
      </c>
    </row>
    <row r="207" spans="1:8" x14ac:dyDescent="0.25">
      <c r="A207" t="s">
        <v>7</v>
      </c>
      <c r="B207" t="s">
        <v>8</v>
      </c>
      <c r="C207" t="s">
        <v>17</v>
      </c>
      <c r="D207" t="s">
        <v>57</v>
      </c>
      <c r="E207" t="s">
        <v>49</v>
      </c>
      <c r="F207" t="s">
        <v>47</v>
      </c>
      <c r="G207">
        <v>2E-3</v>
      </c>
      <c r="H207">
        <v>1</v>
      </c>
    </row>
    <row r="208" spans="1:8" x14ac:dyDescent="0.25">
      <c r="A208" t="s">
        <v>7</v>
      </c>
      <c r="B208" t="s">
        <v>8</v>
      </c>
      <c r="C208" t="s">
        <v>48</v>
      </c>
      <c r="D208" t="s">
        <v>57</v>
      </c>
      <c r="E208" t="s">
        <v>49</v>
      </c>
      <c r="F208" t="s">
        <v>47</v>
      </c>
      <c r="G208">
        <v>2E-3</v>
      </c>
      <c r="H208">
        <v>1</v>
      </c>
    </row>
    <row r="209" spans="1:8" x14ac:dyDescent="0.25">
      <c r="A209" t="s">
        <v>7</v>
      </c>
      <c r="B209" t="s">
        <v>8</v>
      </c>
      <c r="C209" t="s">
        <v>18</v>
      </c>
      <c r="D209" t="s">
        <v>57</v>
      </c>
      <c r="E209" t="s">
        <v>50</v>
      </c>
      <c r="F209" t="s">
        <v>47</v>
      </c>
      <c r="G209">
        <v>270</v>
      </c>
      <c r="H209">
        <v>1</v>
      </c>
    </row>
    <row r="210" spans="1:8" x14ac:dyDescent="0.25">
      <c r="A210" t="s">
        <v>7</v>
      </c>
      <c r="B210" t="s">
        <v>8</v>
      </c>
      <c r="C210" t="s">
        <v>15</v>
      </c>
      <c r="D210" t="s">
        <v>57</v>
      </c>
      <c r="E210" t="s">
        <v>50</v>
      </c>
      <c r="F210" t="s">
        <v>47</v>
      </c>
      <c r="G210">
        <v>262</v>
      </c>
      <c r="H210">
        <v>1</v>
      </c>
    </row>
    <row r="211" spans="1:8" x14ac:dyDescent="0.25">
      <c r="A211" t="s">
        <v>7</v>
      </c>
      <c r="B211" t="s">
        <v>8</v>
      </c>
      <c r="C211" t="s">
        <v>22</v>
      </c>
      <c r="D211" t="s">
        <v>57</v>
      </c>
      <c r="E211" t="s">
        <v>50</v>
      </c>
      <c r="F211" t="s">
        <v>47</v>
      </c>
      <c r="G211">
        <v>260</v>
      </c>
      <c r="H211">
        <v>1</v>
      </c>
    </row>
    <row r="212" spans="1:8" x14ac:dyDescent="0.25">
      <c r="A212" t="s">
        <v>7</v>
      </c>
      <c r="B212" t="s">
        <v>8</v>
      </c>
      <c r="C212" t="s">
        <v>9</v>
      </c>
      <c r="D212" t="s">
        <v>57</v>
      </c>
      <c r="E212" t="s">
        <v>50</v>
      </c>
      <c r="F212" t="s">
        <v>47</v>
      </c>
      <c r="G212">
        <v>260</v>
      </c>
      <c r="H212">
        <v>1</v>
      </c>
    </row>
    <row r="213" spans="1:8" x14ac:dyDescent="0.25">
      <c r="A213" t="s">
        <v>7</v>
      </c>
      <c r="B213" t="s">
        <v>8</v>
      </c>
      <c r="C213" t="s">
        <v>10</v>
      </c>
      <c r="D213" t="s">
        <v>57</v>
      </c>
      <c r="E213" t="s">
        <v>50</v>
      </c>
      <c r="F213" t="s">
        <v>47</v>
      </c>
      <c r="G213">
        <v>255</v>
      </c>
      <c r="H213">
        <v>1</v>
      </c>
    </row>
    <row r="214" spans="1:8" x14ac:dyDescent="0.25">
      <c r="A214" t="s">
        <v>7</v>
      </c>
      <c r="B214" t="s">
        <v>8</v>
      </c>
      <c r="C214" t="s">
        <v>12</v>
      </c>
      <c r="D214" t="s">
        <v>57</v>
      </c>
      <c r="E214" t="s">
        <v>50</v>
      </c>
      <c r="F214" t="s">
        <v>47</v>
      </c>
      <c r="G214">
        <v>250</v>
      </c>
      <c r="H214">
        <v>1</v>
      </c>
    </row>
    <row r="215" spans="1:8" x14ac:dyDescent="0.25">
      <c r="A215" t="s">
        <v>7</v>
      </c>
      <c r="B215" t="s">
        <v>8</v>
      </c>
      <c r="C215" t="s">
        <v>16</v>
      </c>
      <c r="D215" t="s">
        <v>57</v>
      </c>
      <c r="E215" t="s">
        <v>50</v>
      </c>
      <c r="F215" t="s">
        <v>47</v>
      </c>
      <c r="G215">
        <v>250</v>
      </c>
      <c r="H215">
        <v>1</v>
      </c>
    </row>
    <row r="216" spans="1:8" x14ac:dyDescent="0.25">
      <c r="A216" t="s">
        <v>7</v>
      </c>
      <c r="B216" t="s">
        <v>8</v>
      </c>
      <c r="C216" t="s">
        <v>17</v>
      </c>
      <c r="D216" t="s">
        <v>57</v>
      </c>
      <c r="E216" t="s">
        <v>50</v>
      </c>
      <c r="F216" t="s">
        <v>47</v>
      </c>
      <c r="G216">
        <v>250</v>
      </c>
      <c r="H216">
        <v>1</v>
      </c>
    </row>
    <row r="217" spans="1:8" x14ac:dyDescent="0.25">
      <c r="A217" t="s">
        <v>7</v>
      </c>
      <c r="B217" t="s">
        <v>8</v>
      </c>
      <c r="C217" t="s">
        <v>48</v>
      </c>
      <c r="D217" t="s">
        <v>57</v>
      </c>
      <c r="E217" t="s">
        <v>50</v>
      </c>
      <c r="F217" t="s">
        <v>47</v>
      </c>
      <c r="G217">
        <v>250</v>
      </c>
      <c r="H217">
        <v>1</v>
      </c>
    </row>
    <row r="218" spans="1:8" x14ac:dyDescent="0.25">
      <c r="A218" t="s">
        <v>20</v>
      </c>
      <c r="B218" t="s">
        <v>21</v>
      </c>
      <c r="C218" t="s">
        <v>34</v>
      </c>
      <c r="D218" t="s">
        <v>45</v>
      </c>
      <c r="E218" t="s">
        <v>46</v>
      </c>
      <c r="F218" t="s">
        <v>47</v>
      </c>
      <c r="G218">
        <v>1.1000000000000001</v>
      </c>
      <c r="H218">
        <v>1</v>
      </c>
    </row>
    <row r="219" spans="1:8" x14ac:dyDescent="0.25">
      <c r="A219" t="s">
        <v>20</v>
      </c>
      <c r="B219" t="s">
        <v>21</v>
      </c>
      <c r="C219" t="s">
        <v>34</v>
      </c>
      <c r="D219" t="s">
        <v>45</v>
      </c>
      <c r="E219" t="s">
        <v>49</v>
      </c>
      <c r="F219" t="s">
        <v>47</v>
      </c>
      <c r="G219">
        <v>2E-3</v>
      </c>
      <c r="H219">
        <v>1</v>
      </c>
    </row>
    <row r="220" spans="1:8" x14ac:dyDescent="0.25">
      <c r="A220" t="s">
        <v>20</v>
      </c>
      <c r="B220" t="s">
        <v>21</v>
      </c>
      <c r="C220" t="s">
        <v>34</v>
      </c>
      <c r="D220" t="s">
        <v>45</v>
      </c>
      <c r="E220" t="s">
        <v>50</v>
      </c>
      <c r="F220" t="s">
        <v>47</v>
      </c>
      <c r="G220">
        <v>665</v>
      </c>
      <c r="H220">
        <v>1</v>
      </c>
    </row>
    <row r="221" spans="1:8" x14ac:dyDescent="0.25">
      <c r="A221" t="s">
        <v>20</v>
      </c>
      <c r="B221" t="s">
        <v>21</v>
      </c>
      <c r="C221" t="s">
        <v>34</v>
      </c>
      <c r="D221" t="s">
        <v>51</v>
      </c>
      <c r="E221" t="s">
        <v>46</v>
      </c>
      <c r="F221" t="s">
        <v>47</v>
      </c>
      <c r="G221">
        <v>1.1000000000000001</v>
      </c>
      <c r="H221">
        <v>1</v>
      </c>
    </row>
    <row r="222" spans="1:8" x14ac:dyDescent="0.25">
      <c r="A222" t="s">
        <v>20</v>
      </c>
      <c r="B222" t="s">
        <v>21</v>
      </c>
      <c r="C222" t="s">
        <v>34</v>
      </c>
      <c r="D222" t="s">
        <v>51</v>
      </c>
      <c r="E222" t="s">
        <v>49</v>
      </c>
      <c r="F222" t="s">
        <v>47</v>
      </c>
      <c r="G222">
        <v>2E-3</v>
      </c>
      <c r="H222">
        <v>1</v>
      </c>
    </row>
    <row r="223" spans="1:8" x14ac:dyDescent="0.25">
      <c r="A223" t="s">
        <v>20</v>
      </c>
      <c r="B223" t="s">
        <v>21</v>
      </c>
      <c r="C223" t="s">
        <v>34</v>
      </c>
      <c r="D223" t="s">
        <v>51</v>
      </c>
      <c r="E223" t="s">
        <v>50</v>
      </c>
      <c r="F223" t="s">
        <v>47</v>
      </c>
      <c r="G223">
        <v>609</v>
      </c>
      <c r="H223">
        <v>1</v>
      </c>
    </row>
    <row r="224" spans="1:8" x14ac:dyDescent="0.25">
      <c r="A224" t="s">
        <v>20</v>
      </c>
      <c r="B224" t="s">
        <v>21</v>
      </c>
      <c r="C224" t="s">
        <v>34</v>
      </c>
      <c r="D224" t="s">
        <v>52</v>
      </c>
      <c r="E224" t="s">
        <v>46</v>
      </c>
      <c r="F224" t="s">
        <v>47</v>
      </c>
      <c r="G224">
        <v>1.2</v>
      </c>
      <c r="H224">
        <v>1</v>
      </c>
    </row>
    <row r="225" spans="1:8" x14ac:dyDescent="0.25">
      <c r="A225" t="s">
        <v>20</v>
      </c>
      <c r="B225" t="s">
        <v>21</v>
      </c>
      <c r="C225" t="s">
        <v>34</v>
      </c>
      <c r="D225" t="s">
        <v>52</v>
      </c>
      <c r="E225" t="s">
        <v>49</v>
      </c>
      <c r="F225" t="s">
        <v>47</v>
      </c>
      <c r="G225">
        <v>2E-3</v>
      </c>
      <c r="H225">
        <v>1</v>
      </c>
    </row>
    <row r="226" spans="1:8" x14ac:dyDescent="0.25">
      <c r="A226" t="s">
        <v>20</v>
      </c>
      <c r="B226" t="s">
        <v>21</v>
      </c>
      <c r="C226" t="s">
        <v>34</v>
      </c>
      <c r="D226" t="s">
        <v>52</v>
      </c>
      <c r="E226" t="s">
        <v>50</v>
      </c>
      <c r="F226" t="s">
        <v>47</v>
      </c>
      <c r="G226">
        <v>554</v>
      </c>
      <c r="H226">
        <v>1</v>
      </c>
    </row>
    <row r="227" spans="1:8" x14ac:dyDescent="0.25">
      <c r="A227" t="s">
        <v>20</v>
      </c>
      <c r="B227" t="s">
        <v>21</v>
      </c>
      <c r="C227" t="s">
        <v>34</v>
      </c>
      <c r="D227" t="s">
        <v>53</v>
      </c>
      <c r="E227" t="s">
        <v>46</v>
      </c>
      <c r="F227" t="s">
        <v>47</v>
      </c>
      <c r="G227">
        <v>1.2</v>
      </c>
      <c r="H227">
        <v>1</v>
      </c>
    </row>
    <row r="228" spans="1:8" x14ac:dyDescent="0.25">
      <c r="A228" t="s">
        <v>20</v>
      </c>
      <c r="B228" t="s">
        <v>21</v>
      </c>
      <c r="C228" t="s">
        <v>34</v>
      </c>
      <c r="D228" t="s">
        <v>53</v>
      </c>
      <c r="E228" t="s">
        <v>49</v>
      </c>
      <c r="F228" t="s">
        <v>47</v>
      </c>
      <c r="G228">
        <v>2E-3</v>
      </c>
      <c r="H228">
        <v>1</v>
      </c>
    </row>
    <row r="229" spans="1:8" x14ac:dyDescent="0.25">
      <c r="A229" t="s">
        <v>20</v>
      </c>
      <c r="B229" t="s">
        <v>21</v>
      </c>
      <c r="C229" t="s">
        <v>34</v>
      </c>
      <c r="D229" t="s">
        <v>53</v>
      </c>
      <c r="E229" t="s">
        <v>50</v>
      </c>
      <c r="F229" t="s">
        <v>47</v>
      </c>
      <c r="G229">
        <v>529</v>
      </c>
      <c r="H229">
        <v>1</v>
      </c>
    </row>
    <row r="230" spans="1:8" x14ac:dyDescent="0.25">
      <c r="A230" t="s">
        <v>20</v>
      </c>
      <c r="B230" t="s">
        <v>21</v>
      </c>
      <c r="C230" t="s">
        <v>34</v>
      </c>
      <c r="D230" t="s">
        <v>54</v>
      </c>
      <c r="E230" t="s">
        <v>46</v>
      </c>
      <c r="F230" t="s">
        <v>47</v>
      </c>
      <c r="G230">
        <v>1.2</v>
      </c>
      <c r="H230">
        <v>1</v>
      </c>
    </row>
    <row r="231" spans="1:8" x14ac:dyDescent="0.25">
      <c r="A231" t="s">
        <v>20</v>
      </c>
      <c r="B231" t="s">
        <v>21</v>
      </c>
      <c r="C231" t="s">
        <v>34</v>
      </c>
      <c r="D231" t="s">
        <v>54</v>
      </c>
      <c r="E231" t="s">
        <v>49</v>
      </c>
      <c r="F231" t="s">
        <v>47</v>
      </c>
      <c r="G231">
        <v>2E-3</v>
      </c>
      <c r="H231">
        <v>1</v>
      </c>
    </row>
    <row r="232" spans="1:8" x14ac:dyDescent="0.25">
      <c r="A232" t="s">
        <v>20</v>
      </c>
      <c r="B232" t="s">
        <v>21</v>
      </c>
      <c r="C232" t="s">
        <v>34</v>
      </c>
      <c r="D232" t="s">
        <v>54</v>
      </c>
      <c r="E232" t="s">
        <v>50</v>
      </c>
      <c r="F232" t="s">
        <v>47</v>
      </c>
      <c r="G232">
        <v>500</v>
      </c>
      <c r="H232">
        <v>1</v>
      </c>
    </row>
    <row r="233" spans="1:8" x14ac:dyDescent="0.25">
      <c r="A233" t="s">
        <v>20</v>
      </c>
      <c r="B233" t="s">
        <v>21</v>
      </c>
      <c r="C233" t="s">
        <v>34</v>
      </c>
      <c r="D233" t="s">
        <v>58</v>
      </c>
      <c r="E233" t="s">
        <v>50</v>
      </c>
      <c r="F233" t="s">
        <v>47</v>
      </c>
      <c r="G233">
        <v>500</v>
      </c>
      <c r="H233">
        <v>1</v>
      </c>
    </row>
    <row r="234" spans="1:8" x14ac:dyDescent="0.25">
      <c r="A234" t="s">
        <v>7</v>
      </c>
      <c r="B234" t="s">
        <v>8</v>
      </c>
      <c r="C234" t="s">
        <v>48</v>
      </c>
      <c r="D234" t="s">
        <v>58</v>
      </c>
      <c r="E234" t="s">
        <v>50</v>
      </c>
      <c r="F234" t="s">
        <v>47</v>
      </c>
      <c r="G234">
        <v>250</v>
      </c>
      <c r="H234">
        <v>1</v>
      </c>
    </row>
    <row r="235" spans="1:8" x14ac:dyDescent="0.25">
      <c r="A235" t="s">
        <v>7</v>
      </c>
      <c r="B235" t="s">
        <v>8</v>
      </c>
      <c r="C235" t="s">
        <v>12</v>
      </c>
      <c r="D235" t="s">
        <v>58</v>
      </c>
      <c r="E235" t="s">
        <v>50</v>
      </c>
      <c r="F235" t="s">
        <v>47</v>
      </c>
      <c r="G235">
        <v>250</v>
      </c>
      <c r="H235">
        <v>1</v>
      </c>
    </row>
    <row r="236" spans="1:8" x14ac:dyDescent="0.25">
      <c r="A236" t="s">
        <v>7</v>
      </c>
      <c r="B236" t="s">
        <v>8</v>
      </c>
      <c r="C236" t="s">
        <v>15</v>
      </c>
      <c r="D236" t="s">
        <v>58</v>
      </c>
      <c r="E236" t="s">
        <v>50</v>
      </c>
      <c r="F236" t="s">
        <v>47</v>
      </c>
      <c r="G236">
        <v>262</v>
      </c>
      <c r="H236">
        <v>1</v>
      </c>
    </row>
    <row r="237" spans="1:8" x14ac:dyDescent="0.25">
      <c r="A237" t="s">
        <v>7</v>
      </c>
      <c r="B237" t="s">
        <v>8</v>
      </c>
      <c r="C237" t="s">
        <v>16</v>
      </c>
      <c r="D237" t="s">
        <v>58</v>
      </c>
      <c r="E237" t="s">
        <v>50</v>
      </c>
      <c r="F237" t="s">
        <v>47</v>
      </c>
      <c r="G237">
        <v>250</v>
      </c>
      <c r="H237">
        <v>1</v>
      </c>
    </row>
    <row r="238" spans="1:8" x14ac:dyDescent="0.25">
      <c r="A238" t="s">
        <v>7</v>
      </c>
      <c r="B238" t="s">
        <v>8</v>
      </c>
      <c r="C238" t="s">
        <v>22</v>
      </c>
      <c r="D238" t="s">
        <v>58</v>
      </c>
      <c r="E238" t="s">
        <v>50</v>
      </c>
      <c r="F238" t="s">
        <v>47</v>
      </c>
      <c r="G238">
        <v>260</v>
      </c>
      <c r="H238">
        <v>1</v>
      </c>
    </row>
    <row r="239" spans="1:8" x14ac:dyDescent="0.25">
      <c r="A239" t="s">
        <v>7</v>
      </c>
      <c r="B239" t="s">
        <v>8</v>
      </c>
      <c r="C239" t="s">
        <v>9</v>
      </c>
      <c r="D239" t="s">
        <v>58</v>
      </c>
      <c r="E239" t="s">
        <v>50</v>
      </c>
      <c r="F239" t="s">
        <v>47</v>
      </c>
      <c r="G239">
        <v>260</v>
      </c>
      <c r="H239">
        <v>1</v>
      </c>
    </row>
    <row r="240" spans="1:8" x14ac:dyDescent="0.25">
      <c r="A240" t="s">
        <v>7</v>
      </c>
      <c r="B240" t="s">
        <v>8</v>
      </c>
      <c r="C240" t="s">
        <v>17</v>
      </c>
      <c r="D240" t="s">
        <v>58</v>
      </c>
      <c r="E240" t="s">
        <v>50</v>
      </c>
      <c r="F240" t="s">
        <v>47</v>
      </c>
      <c r="G240">
        <v>250</v>
      </c>
      <c r="H240">
        <v>1</v>
      </c>
    </row>
    <row r="241" spans="1:8" x14ac:dyDescent="0.25">
      <c r="A241" t="s">
        <v>7</v>
      </c>
      <c r="B241" t="s">
        <v>8</v>
      </c>
      <c r="C241" t="s">
        <v>10</v>
      </c>
      <c r="D241" t="s">
        <v>58</v>
      </c>
      <c r="E241" t="s">
        <v>50</v>
      </c>
      <c r="F241" t="s">
        <v>47</v>
      </c>
      <c r="G241">
        <v>255</v>
      </c>
      <c r="H241">
        <v>1</v>
      </c>
    </row>
    <row r="242" spans="1:8" x14ac:dyDescent="0.25">
      <c r="A242" t="s">
        <v>7</v>
      </c>
      <c r="B242" t="s">
        <v>8</v>
      </c>
      <c r="C242" t="s">
        <v>18</v>
      </c>
      <c r="D242" t="s">
        <v>58</v>
      </c>
      <c r="E242" t="s">
        <v>50</v>
      </c>
      <c r="F242" t="s">
        <v>47</v>
      </c>
      <c r="G242">
        <v>270</v>
      </c>
      <c r="H242">
        <v>1</v>
      </c>
    </row>
    <row r="243" spans="1:8" x14ac:dyDescent="0.25">
      <c r="A243" t="s">
        <v>7</v>
      </c>
      <c r="B243" t="s">
        <v>8</v>
      </c>
      <c r="C243" t="s">
        <v>48</v>
      </c>
      <c r="D243" t="s">
        <v>58</v>
      </c>
      <c r="E243" t="s">
        <v>49</v>
      </c>
      <c r="F243" t="s">
        <v>47</v>
      </c>
      <c r="G243">
        <v>2E-3</v>
      </c>
      <c r="H243">
        <v>1</v>
      </c>
    </row>
    <row r="244" spans="1:8" x14ac:dyDescent="0.25">
      <c r="A244" t="s">
        <v>7</v>
      </c>
      <c r="B244" t="s">
        <v>8</v>
      </c>
      <c r="C244" t="s">
        <v>12</v>
      </c>
      <c r="D244" t="s">
        <v>58</v>
      </c>
      <c r="E244" t="s">
        <v>49</v>
      </c>
      <c r="F244" t="s">
        <v>47</v>
      </c>
      <c r="G244">
        <v>2E-3</v>
      </c>
      <c r="H244">
        <v>1</v>
      </c>
    </row>
    <row r="245" spans="1:8" x14ac:dyDescent="0.25">
      <c r="A245" t="s">
        <v>7</v>
      </c>
      <c r="B245" t="s">
        <v>8</v>
      </c>
      <c r="C245" t="s">
        <v>15</v>
      </c>
      <c r="D245" t="s">
        <v>58</v>
      </c>
      <c r="E245" t="s">
        <v>49</v>
      </c>
      <c r="F245" t="s">
        <v>47</v>
      </c>
      <c r="G245">
        <v>2E-3</v>
      </c>
      <c r="H245">
        <v>1</v>
      </c>
    </row>
    <row r="246" spans="1:8" x14ac:dyDescent="0.25">
      <c r="A246" t="s">
        <v>7</v>
      </c>
      <c r="B246" t="s">
        <v>8</v>
      </c>
      <c r="C246" t="s">
        <v>22</v>
      </c>
      <c r="D246" t="s">
        <v>58</v>
      </c>
      <c r="E246" t="s">
        <v>49</v>
      </c>
      <c r="F246" t="s">
        <v>47</v>
      </c>
      <c r="G246">
        <v>2E-3</v>
      </c>
      <c r="H246">
        <v>1</v>
      </c>
    </row>
    <row r="247" spans="1:8" x14ac:dyDescent="0.25">
      <c r="A247" t="s">
        <v>7</v>
      </c>
      <c r="B247" t="s">
        <v>8</v>
      </c>
      <c r="C247" t="s">
        <v>9</v>
      </c>
      <c r="D247" t="s">
        <v>58</v>
      </c>
      <c r="E247" t="s">
        <v>49</v>
      </c>
      <c r="F247" t="s">
        <v>47</v>
      </c>
      <c r="G247">
        <v>2E-3</v>
      </c>
      <c r="H247">
        <v>1</v>
      </c>
    </row>
    <row r="248" spans="1:8" x14ac:dyDescent="0.25">
      <c r="A248" t="s">
        <v>7</v>
      </c>
      <c r="B248" t="s">
        <v>8</v>
      </c>
      <c r="C248" t="s">
        <v>10</v>
      </c>
      <c r="D248" t="s">
        <v>58</v>
      </c>
      <c r="E248" t="s">
        <v>49</v>
      </c>
      <c r="F248" t="s">
        <v>47</v>
      </c>
      <c r="G248">
        <v>2E-3</v>
      </c>
      <c r="H248">
        <v>1</v>
      </c>
    </row>
    <row r="249" spans="1:8" x14ac:dyDescent="0.25">
      <c r="A249" t="s">
        <v>7</v>
      </c>
      <c r="B249" t="s">
        <v>8</v>
      </c>
      <c r="C249" t="s">
        <v>18</v>
      </c>
      <c r="D249" t="s">
        <v>58</v>
      </c>
      <c r="E249" t="s">
        <v>49</v>
      </c>
      <c r="F249" t="s">
        <v>47</v>
      </c>
      <c r="G249">
        <v>2E-3</v>
      </c>
      <c r="H249">
        <v>1</v>
      </c>
    </row>
    <row r="250" spans="1:8" x14ac:dyDescent="0.25">
      <c r="A250" t="s">
        <v>7</v>
      </c>
      <c r="B250" t="s">
        <v>8</v>
      </c>
      <c r="C250" t="s">
        <v>16</v>
      </c>
      <c r="D250" t="s">
        <v>58</v>
      </c>
      <c r="E250" t="s">
        <v>49</v>
      </c>
      <c r="F250" t="s">
        <v>47</v>
      </c>
      <c r="G250">
        <v>2E-3</v>
      </c>
      <c r="H250">
        <v>1</v>
      </c>
    </row>
    <row r="251" spans="1:8" x14ac:dyDescent="0.25">
      <c r="A251" t="s">
        <v>7</v>
      </c>
      <c r="B251" t="s">
        <v>8</v>
      </c>
      <c r="C251" t="s">
        <v>17</v>
      </c>
      <c r="D251" t="s">
        <v>58</v>
      </c>
      <c r="E251" t="s">
        <v>49</v>
      </c>
      <c r="F251" t="s">
        <v>47</v>
      </c>
      <c r="G251">
        <v>2E-3</v>
      </c>
      <c r="H251">
        <v>1</v>
      </c>
    </row>
    <row r="252" spans="1:8" x14ac:dyDescent="0.25">
      <c r="A252" t="s">
        <v>20</v>
      </c>
      <c r="B252" t="s">
        <v>21</v>
      </c>
      <c r="C252" t="s">
        <v>34</v>
      </c>
      <c r="D252" t="s">
        <v>58</v>
      </c>
      <c r="E252" t="s">
        <v>49</v>
      </c>
      <c r="F252" t="s">
        <v>47</v>
      </c>
      <c r="G252">
        <v>2E-3</v>
      </c>
      <c r="H252">
        <v>1</v>
      </c>
    </row>
    <row r="253" spans="1:8" x14ac:dyDescent="0.25">
      <c r="A253" t="s">
        <v>7</v>
      </c>
      <c r="B253" t="s">
        <v>8</v>
      </c>
      <c r="C253" t="s">
        <v>17</v>
      </c>
      <c r="D253" t="s">
        <v>57</v>
      </c>
      <c r="E253" t="s">
        <v>46</v>
      </c>
      <c r="F253" t="s">
        <v>47</v>
      </c>
      <c r="G253" s="24">
        <v>3.5</v>
      </c>
      <c r="H253">
        <v>1</v>
      </c>
    </row>
    <row r="254" spans="1:8" x14ac:dyDescent="0.25">
      <c r="A254" t="s">
        <v>7</v>
      </c>
      <c r="B254" t="s">
        <v>8</v>
      </c>
      <c r="C254" t="s">
        <v>12</v>
      </c>
      <c r="D254" t="s">
        <v>58</v>
      </c>
      <c r="E254" t="s">
        <v>46</v>
      </c>
      <c r="F254" t="s">
        <v>47</v>
      </c>
      <c r="G254">
        <v>0.4</v>
      </c>
      <c r="H254">
        <v>1</v>
      </c>
    </row>
    <row r="255" spans="1:8" x14ac:dyDescent="0.25">
      <c r="A255" t="s">
        <v>7</v>
      </c>
      <c r="B255" t="s">
        <v>8</v>
      </c>
      <c r="C255" t="s">
        <v>15</v>
      </c>
      <c r="D255" t="s">
        <v>58</v>
      </c>
      <c r="E255" t="s">
        <v>46</v>
      </c>
      <c r="F255" t="s">
        <v>47</v>
      </c>
      <c r="G255">
        <v>3.81</v>
      </c>
      <c r="H255">
        <v>1</v>
      </c>
    </row>
    <row r="256" spans="1:8" x14ac:dyDescent="0.25">
      <c r="A256" t="s">
        <v>7</v>
      </c>
      <c r="B256" t="s">
        <v>8</v>
      </c>
      <c r="C256" t="s">
        <v>16</v>
      </c>
      <c r="D256" t="s">
        <v>58</v>
      </c>
      <c r="E256" t="s">
        <v>46</v>
      </c>
      <c r="F256" t="s">
        <v>47</v>
      </c>
      <c r="G256">
        <v>0.4</v>
      </c>
      <c r="H256">
        <v>1</v>
      </c>
    </row>
    <row r="257" spans="1:8" x14ac:dyDescent="0.25">
      <c r="A257" t="s">
        <v>7</v>
      </c>
      <c r="B257" t="s">
        <v>8</v>
      </c>
      <c r="C257" t="s">
        <v>22</v>
      </c>
      <c r="D257" t="s">
        <v>58</v>
      </c>
      <c r="E257" t="s">
        <v>46</v>
      </c>
      <c r="F257" t="s">
        <v>47</v>
      </c>
      <c r="G257">
        <v>3.81</v>
      </c>
      <c r="H257">
        <v>1</v>
      </c>
    </row>
    <row r="258" spans="1:8" x14ac:dyDescent="0.25">
      <c r="A258" t="s">
        <v>7</v>
      </c>
      <c r="B258" t="s">
        <v>8</v>
      </c>
      <c r="C258" t="s">
        <v>9</v>
      </c>
      <c r="D258" t="s">
        <v>58</v>
      </c>
      <c r="E258" t="s">
        <v>46</v>
      </c>
      <c r="F258" t="s">
        <v>47</v>
      </c>
      <c r="G258">
        <v>0.4</v>
      </c>
      <c r="H258">
        <v>1</v>
      </c>
    </row>
    <row r="259" spans="1:8" x14ac:dyDescent="0.25">
      <c r="A259" t="s">
        <v>7</v>
      </c>
      <c r="B259" t="s">
        <v>8</v>
      </c>
      <c r="C259" t="s">
        <v>10</v>
      </c>
      <c r="D259" t="s">
        <v>58</v>
      </c>
      <c r="E259" t="s">
        <v>46</v>
      </c>
      <c r="F259" t="s">
        <v>47</v>
      </c>
      <c r="G259">
        <v>0.4</v>
      </c>
      <c r="H259">
        <v>1</v>
      </c>
    </row>
    <row r="260" spans="1:8" x14ac:dyDescent="0.25">
      <c r="A260" t="s">
        <v>7</v>
      </c>
      <c r="B260" t="s">
        <v>8</v>
      </c>
      <c r="C260" t="s">
        <v>18</v>
      </c>
      <c r="D260" t="s">
        <v>58</v>
      </c>
      <c r="E260" t="s">
        <v>46</v>
      </c>
      <c r="F260" t="s">
        <v>47</v>
      </c>
      <c r="G260">
        <v>6.08</v>
      </c>
      <c r="H260">
        <v>1</v>
      </c>
    </row>
    <row r="261" spans="1:8" x14ac:dyDescent="0.25">
      <c r="A261" t="s">
        <v>7</v>
      </c>
      <c r="B261" t="s">
        <v>8</v>
      </c>
      <c r="C261" t="s">
        <v>17</v>
      </c>
      <c r="D261" t="s">
        <v>58</v>
      </c>
      <c r="E261" t="s">
        <v>46</v>
      </c>
      <c r="F261" t="s">
        <v>47</v>
      </c>
      <c r="G261" s="24">
        <v>3.5</v>
      </c>
      <c r="H261">
        <v>1</v>
      </c>
    </row>
    <row r="262" spans="1:8" x14ac:dyDescent="0.25">
      <c r="A262" t="s">
        <v>20</v>
      </c>
      <c r="B262" t="s">
        <v>21</v>
      </c>
      <c r="C262" t="s">
        <v>34</v>
      </c>
      <c r="D262" t="s">
        <v>58</v>
      </c>
      <c r="E262" t="s">
        <v>46</v>
      </c>
      <c r="F262" t="s">
        <v>47</v>
      </c>
      <c r="G262">
        <v>1.2</v>
      </c>
      <c r="H262">
        <v>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 + berekening</vt:lpstr>
      <vt:lpstr>Formules</vt:lpstr>
      <vt:lpstr>tblKarakteristieken</vt:lpstr>
      <vt:lpstr>tblEF</vt:lpstr>
    </vt:vector>
  </TitlesOfParts>
  <Company>VITO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Marlies Vanhulsel</dc:creator>
  <cp:lastModifiedBy>Jana Pauwels</cp:lastModifiedBy>
  <dcterms:created xsi:type="dcterms:W3CDTF">2024-04-23T07:52:56Z</dcterms:created>
  <dcterms:modified xsi:type="dcterms:W3CDTF">2024-08-06T09:29:47Z</dcterms:modified>
</cp:coreProperties>
</file>